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erPoint_PL" sheetId="2" state="visible" r:id="rId4"/>
    <sheet name="PerPoint_LSP" sheetId="3" state="visible" r:id="rId5"/>
    <sheet name="PL_Model" sheetId="4" state="visible" r:id="rId6"/>
    <sheet name="LSP_Sta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PL = −(10 log10 ΣP′ − G_A), antenna gains removed (Document 3K/160, Eq. (2)).</t>
        </r>
      </text>
    </comment>
  </commentList>
</comments>
</file>

<file path=xl/sharedStrings.xml><?xml version="1.0" encoding="utf-8"?>
<sst xmlns="http://schemas.openxmlformats.org/spreadsheetml/2006/main" count="357" uniqueCount="172">
  <si>
    <t xml:space="preserve">Niigata University Sub-THz Channel Dataset — Corridor (154 / 300 GHz)</t>
  </si>
  <si>
    <t xml:space="preserve">Reference</t>
  </si>
  <si>
    <t xml:space="preserve">Related</t>
  </si>
  <si>
    <t xml:space="preserve">ITU-R WP3K Document 3K/160 (3M/199), Japan, May 2025: submission of LoS basic transmission loss data to DBSG3 Table XI-1 (Rec. ITU-R P.1238).</t>
  </si>
  <si>
    <t xml:space="preserve">Noise filtering</t>
  </si>
  <si>
    <t xml:space="preserve">Method: M. Kim, M. Yomoda, M. Mao, N. Kuno, K. Kitao, and S. Suyama, "Quasi-Deterministic Modeling of Sub-THz Band Access Channels in Street Canyon Environments," IEEE Trans. Antennas Propag., vol. 74, no. 7, pp. 7007–7021, Jul. 2026.</t>
  </si>
  <si>
    <t xml:space="preserve">Citation</t>
  </si>
  <si>
    <t xml:space="preserve">[To be added]</t>
  </si>
  <si>
    <t xml:space="preserve">Contact</t>
  </si>
  <si>
    <t xml:space="preserve">Minseok Kim, Niigata University (mskim@eng.niigata-u.ac.jp)</t>
  </si>
  <si>
    <t xml:space="preserve">Scenario</t>
  </si>
  <si>
    <t xml:space="preserve">Environment</t>
  </si>
  <si>
    <t xml:space="preserve">Indoor corridor at Niigata University, width 2.3 m, height 2.5 m. Concrete walls with metal doors and plastic posters at regular intervals on both sides.</t>
  </si>
  <si>
    <t xml:space="preserve">Tx (AP)</t>
  </si>
  <si>
    <t xml:space="preserve">Fixed in the middle of the corridor at one end of the measurement span, height 1.8 m (close to the ceiling).</t>
  </si>
  <si>
    <t xml:space="preserve">Rx (UE) — LoS</t>
  </si>
  <si>
    <t xml:space="preserve">40 positions (Rx06–Rx45), height 1.5 m, 6–45 m from the Tx in 1 m steps, all in clear LoS. Tx–Rx distance d = sqrt(x² + 0.3²), x = 6–45 m.</t>
  </si>
  <si>
    <t xml:space="preserve">Rx (UE) — NLoS</t>
  </si>
  <si>
    <t xml:space="preserve">13 positions (RxN06–RxN18), height 1.5 m. Tx–Rx distance d = sqrt((x + 0.7)² + 2.22² + 0.3²), x = 6–18 m. [Scenario description to be added]</t>
  </si>
  <si>
    <t xml:space="preserve">Measurement system</t>
  </si>
  <si>
    <t xml:space="preserve">Channel sounder</t>
  </si>
  <si>
    <t xml:space="preserve">In-house dual-band multi-tone frequency-domain channel sounder (AWG M8195A, digitizer M8131A, VDI WR6.5/WR3.4 converters).</t>
  </si>
  <si>
    <t xml:space="preserve">Center frequency</t>
  </si>
  <si>
    <t xml:space="preserve">154 GHz / 300 GHz</t>
  </si>
  <si>
    <t xml:space="preserve">Signal bandwidth</t>
  </si>
  <si>
    <t xml:space="preserve">4 GHz / 8 GHz</t>
  </si>
  <si>
    <t xml:space="preserve">Number of tones</t>
  </si>
  <si>
    <t xml:space="preserve">2,560 / 5,120</t>
  </si>
  <si>
    <t xml:space="preserve">Delay resolution</t>
  </si>
  <si>
    <t xml:space="preserve">250 ps / 125 ps</t>
  </si>
  <si>
    <t xml:space="preserve">Delay span</t>
  </si>
  <si>
    <t xml:space="preserve">640 ns</t>
  </si>
  <si>
    <t xml:space="preserve">Coherent averaging</t>
  </si>
  <si>
    <t xml:space="preserve">100 symbol durations</t>
  </si>
  <si>
    <t xml:space="preserve">Antennas</t>
  </si>
  <si>
    <t xml:space="preserve">Horn antennas at Tx and Rx, 26 dBi, HPBW 9° (Az), 8° (El); vertical polarization.</t>
  </si>
  <si>
    <t xml:space="preserve">Angle scanning</t>
  </si>
  <si>
    <t xml:space="preserve">Full azimuth sweep at both Tx and Rx in steps of the HPBW; no mechanical tilt. Elevation pattern effect compensated in post-processing.</t>
  </si>
  <si>
    <t xml:space="preserve">Calibration</t>
  </si>
  <si>
    <t xml:space="preserve">Back-to-back calibration with 30 dB waveguide attenuator; antenna gain removed by OTA calibration.</t>
  </si>
  <si>
    <t xml:space="preserve">Processing</t>
  </si>
  <si>
    <t xml:space="preserve">Noise cut-off levels determined individually for each Rx position and band from the estimated noise variance (see reference above).</t>
  </si>
  <si>
    <t xml:space="preserve">Path loss</t>
  </si>
  <si>
    <t xml:space="preserve">Synthesized omnidirectional PL: PL = −(10 log10 Σ P′(τ, φT, φR) − G_A) [dB], where P′ is the noise-filtered double-directional angular delay power spectrum and G_A is the beam-overlap correction (ITU-R P.1407-8) computed from measured antenna patterns. Antenna gains removed.</t>
  </si>
  <si>
    <t xml:space="preserve">LSPs</t>
  </si>
  <si>
    <t xml:space="preserve">RMS DS from the omnidirectional PDP, ASA from the Rx azimuth PAP (3GPP TR 38.901 circular definition), and Rician K-factor (main-peak power / remaining power), with the same definitions as the conference-room dataset.</t>
  </si>
  <si>
    <t xml:space="preserve">Sheets</t>
  </si>
  <si>
    <t xml:space="preserve">PerPoint_PL</t>
  </si>
  <si>
    <t xml:space="preserve">Per-point synthesized omnidirectional PL at 154 and 300 GHz (53 rows), with free-space reference.</t>
  </si>
  <si>
    <t xml:space="preserve">PerPoint_LSP</t>
  </si>
  <si>
    <t xml:space="preserve">Per-point LSPs (omni DS, ASA, Rician K-factor; K-factor for LoS only).</t>
  </si>
  <si>
    <t xml:space="preserve">PL_Model</t>
  </si>
  <si>
    <t xml:space="preserve">CI / FI model parameters. LoS: Document 3K/160, Table 2. NLoS: computed from this dataset.</t>
  </si>
  <si>
    <t xml:space="preserve">LSP_Stats</t>
  </si>
  <si>
    <t xml:space="preserve">Statistics of log10-scaled LSPs computed from this dataset (LoS).</t>
  </si>
  <si>
    <t xml:space="preserve">Legend</t>
  </si>
  <si>
    <t xml:space="preserve">Blue text</t>
  </si>
  <si>
    <t xml:space="preserve">Fixed values: per-point PL and LSPs (LSP_corridor.mat) and published model parameters.</t>
  </si>
  <si>
    <t xml:space="preserve">Black text</t>
  </si>
  <si>
    <t xml:space="preserve">Formulas, or values computed from this dataset (noted on each sheet).</t>
  </si>
  <si>
    <t xml:space="preserve">Gray cells</t>
  </si>
  <si>
    <t xml:space="preserve">Not applicable.</t>
  </si>
  <si>
    <t xml:space="preserve">Orange cells</t>
  </si>
  <si>
    <t xml:space="preserve">To be checked (see Remarks).</t>
  </si>
  <si>
    <t xml:space="preserve">Per-point synthesized omnidirectional path loss</t>
  </si>
  <si>
    <t xml:space="preserve">Source: LSP_corridor.mat (identical to PL_Corridor.mat). FSPL and PL − FSPL are formulas (c = 299,792,458 m/s).</t>
  </si>
  <si>
    <t xml:space="preserve">Rx ID</t>
  </si>
  <si>
    <t xml:space="preserve">Distance d [m]</t>
  </si>
  <si>
    <t xml:space="preserve">PL 154 GHz [dB]</t>
  </si>
  <si>
    <t xml:space="preserve">PL 300 GHz [dB]</t>
  </si>
  <si>
    <t xml:space="preserve">FSPL 154 GHz [dB]</t>
  </si>
  <si>
    <t xml:space="preserve">FSPL 300 GHz [dB]</t>
  </si>
  <si>
    <t xml:space="preserve">PL − FSPL 154 GHz [dB]</t>
  </si>
  <si>
    <t xml:space="preserve">PL − FSPL 300 GHz [dB]</t>
  </si>
  <si>
    <t xml:space="preserve">Remarks</t>
  </si>
  <si>
    <t xml:space="preserve">Rx06</t>
  </si>
  <si>
    <t xml:space="preserve">LoS</t>
  </si>
  <si>
    <t xml:space="preserve">Rx07</t>
  </si>
  <si>
    <t xml:space="preserve">Rx08</t>
  </si>
  <si>
    <t xml:space="preserve">Rx09</t>
  </si>
  <si>
    <t xml:space="preserve">Rx10</t>
  </si>
  <si>
    <t xml:space="preserve">Rx11</t>
  </si>
  <si>
    <t xml:space="preserve">Rx12</t>
  </si>
  <si>
    <t xml:space="preserve">Rx13</t>
  </si>
  <si>
    <t xml:space="preserve">Rx14</t>
  </si>
  <si>
    <t xml:space="preserve">Rx15</t>
  </si>
  <si>
    <t xml:space="preserve">Rx16</t>
  </si>
  <si>
    <t xml:space="preserve">Rx17</t>
  </si>
  <si>
    <t xml:space="preserve">Rx18</t>
  </si>
  <si>
    <t xml:space="preserve">Rx19</t>
  </si>
  <si>
    <t xml:space="preserve">Rx20</t>
  </si>
  <si>
    <t xml:space="preserve">Rx21</t>
  </si>
  <si>
    <t xml:space="preserve">Rx22</t>
  </si>
  <si>
    <t xml:space="preserve">Rx23</t>
  </si>
  <si>
    <t xml:space="preserve">Rx24</t>
  </si>
  <si>
    <t xml:space="preserve">Rx25</t>
  </si>
  <si>
    <t xml:space="preserve">Rx26</t>
  </si>
  <si>
    <t xml:space="preserve">Rx27</t>
  </si>
  <si>
    <t xml:space="preserve">Rx28</t>
  </si>
  <si>
    <t xml:space="preserve">Rx29</t>
  </si>
  <si>
    <t xml:space="preserve">Rx30</t>
  </si>
  <si>
    <t xml:space="preserve">Rx31</t>
  </si>
  <si>
    <t xml:space="preserve">Rx32</t>
  </si>
  <si>
    <t xml:space="preserve">Rx33</t>
  </si>
  <si>
    <t xml:space="preserve">Rx34</t>
  </si>
  <si>
    <t xml:space="preserve">Rx35</t>
  </si>
  <si>
    <t xml:space="preserve">Rx36</t>
  </si>
  <si>
    <t xml:space="preserve">Rx37</t>
  </si>
  <si>
    <t xml:space="preserve">Rx38</t>
  </si>
  <si>
    <t xml:space="preserve">Rx39</t>
  </si>
  <si>
    <t xml:space="preserve">Rx40</t>
  </si>
  <si>
    <t xml:space="preserve">Rx41</t>
  </si>
  <si>
    <t xml:space="preserve">Rx42</t>
  </si>
  <si>
    <t xml:space="preserve">Rx43</t>
  </si>
  <si>
    <t xml:space="preserve">Rx44</t>
  </si>
  <si>
    <t xml:space="preserve">Rx45</t>
  </si>
  <si>
    <t xml:space="preserve">RxN06</t>
  </si>
  <si>
    <t xml:space="preserve">NLoS</t>
  </si>
  <si>
    <t xml:space="preserve">RxN07</t>
  </si>
  <si>
    <t xml:space="preserve">RxN08</t>
  </si>
  <si>
    <t xml:space="preserve">RxN09</t>
  </si>
  <si>
    <t xml:space="preserve">RxN10</t>
  </si>
  <si>
    <t xml:space="preserve">RxN11</t>
  </si>
  <si>
    <t xml:space="preserve">RxN12</t>
  </si>
  <si>
    <t xml:space="preserve">RxN13</t>
  </si>
  <si>
    <t xml:space="preserve">RxN14</t>
  </si>
  <si>
    <t xml:space="preserve">RxN15</t>
  </si>
  <si>
    <t xml:space="preserve">RxN16</t>
  </si>
  <si>
    <t xml:space="preserve">RxN17</t>
  </si>
  <si>
    <t xml:space="preserve">RxN18</t>
  </si>
  <si>
    <t xml:space="preserve">Per-point large-scale parameters</t>
  </si>
  <si>
    <t xml:space="preserve">Source: LSP_corridor.mat. K-factor reported for LoS only (gray for NLoS). Orange: DS or ASA at or below the resolution (single resolvable path), to be checked.</t>
  </si>
  <si>
    <t xml:space="preserve">DS 154 GHz [ns]</t>
  </si>
  <si>
    <t xml:space="preserve">DS 300 GHz [ns]</t>
  </si>
  <si>
    <t xml:space="preserve">ASA 154 GHz [deg]</t>
  </si>
  <si>
    <t xml:space="preserve">ASA 300 GHz [deg]</t>
  </si>
  <si>
    <t xml:space="preserve">K-factor 154 GHz [dB]</t>
  </si>
  <si>
    <t xml:space="preserve">K-factor 300 GHz [dB]</t>
  </si>
  <si>
    <t xml:space="preserve">Below resolution (single resolvable path): DS 154, ASA 154</t>
  </si>
  <si>
    <t xml:space="preserve">Below resolution (single resolvable path): DS 300, ASA 300</t>
  </si>
  <si>
    <t xml:space="preserve">Below resolution (single resolvable path): DS 300</t>
  </si>
  <si>
    <t xml:space="preserve">Path loss model parameters</t>
  </si>
  <si>
    <t xml:space="preserve">CI: PL = 10n log10(d) + 20 log10(4π f_c / c) + χ.  FI: PL = 10α log10(d) + β + χ.  d in m.</t>
  </si>
  <si>
    <t xml:space="preserve">Frequency</t>
  </si>
  <si>
    <t xml:space="preserve">Distance range [m]</t>
  </si>
  <si>
    <t xml:space="preserve">CI n</t>
  </si>
  <si>
    <t xml:space="preserve">CI σ [dB]</t>
  </si>
  <si>
    <t xml:space="preserve">FI α</t>
  </si>
  <si>
    <t xml:space="preserve">FI β [dB]</t>
  </si>
  <si>
    <t xml:space="preserve">FI σ [dB]</t>
  </si>
  <si>
    <t xml:space="preserve">Source</t>
  </si>
  <si>
    <t xml:space="preserve">154 GHz</t>
  </si>
  <si>
    <t xml:space="preserve">6–45</t>
  </si>
  <si>
    <t xml:space="preserve">Document 3K/160, Table 2</t>
  </si>
  <si>
    <t xml:space="preserve">300 GHz</t>
  </si>
  <si>
    <t xml:space="preserve">7.1–18.8</t>
  </si>
  <si>
    <t xml:space="preserve">Computed from this dataset (not published)</t>
  </si>
  <si>
    <t xml:space="preserve">NLoS values: least-squares fit to PerPoint_PL (σ = population standard deviation of residuals).</t>
  </si>
  <si>
    <t xml:space="preserve">LSP statistics (LoS)</t>
  </si>
  <si>
    <t xml:space="preserve">Computed from PerPoint_LSP (LoS, N = 40) with normfit: DS: log10(DS/1 s); ASA: log10(ASA/1°); K: dB. Not published. NLoS statistics pending the treatment of the orange cells.</t>
  </si>
  <si>
    <t xml:space="preserve">Parameter</t>
  </si>
  <si>
    <t xml:space="preserve">Stat</t>
  </si>
  <si>
    <t xml:space="preserve">LoS 154 GHz</t>
  </si>
  <si>
    <t xml:space="preserve">LoS 300 GHz</t>
  </si>
  <si>
    <t xml:space="preserve">DS</t>
  </si>
  <si>
    <t xml:space="preserve">μ</t>
  </si>
  <si>
    <t xml:space="preserve">σ</t>
  </si>
  <si>
    <t xml:space="preserve">ASA</t>
  </si>
  <si>
    <t xml:space="preserve">K-factor [dB]</t>
  </si>
  <si>
    <t xml:space="preserve">Linear-scale values of the means (10^μ): DS [ns], ASA [deg]</t>
  </si>
  <si>
    <t xml:space="preserve">10^μ DS [ns]</t>
  </si>
  <si>
    <t xml:space="preserve">10^μ ASA [deg]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</si>
</sst>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0"/>
    <numFmt numFmtId="167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7E6E6"/>
      </patternFill>
    </fill>
    <fill>
      <patternFill patternType="solid">
        <fgColor rgb="FFE7E6E6"/>
        <bgColor rgb="FFD9E1F2"/>
      </patternFill>
    </fill>
    <fill>
      <patternFill patternType="solid">
        <fgColor rgb="FFFCE4D6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6.85" hidden="false" customHeight="false" outlineLevel="0" collapsed="false">
      <c r="A4" s="3" t="s">
        <v>2</v>
      </c>
      <c r="B4" s="4" t="s">
        <v>3</v>
      </c>
    </row>
    <row r="5" customFormat="false" ht="39.5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9" customFormat="false" ht="15" hidden="false" customHeight="false" outlineLevel="0" collapsed="false">
      <c r="A9" s="2" t="s">
        <v>10</v>
      </c>
    </row>
    <row r="10" customFormat="false" ht="26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2" customFormat="false" ht="26.85" hidden="false" customHeight="false" outlineLevel="0" collapsed="false">
      <c r="A12" s="3" t="s">
        <v>15</v>
      </c>
      <c r="B12" s="4" t="s">
        <v>16</v>
      </c>
    </row>
    <row r="13" customFormat="false" ht="26.85" hidden="false" customHeight="false" outlineLevel="0" collapsed="false">
      <c r="A13" s="3" t="s">
        <v>17</v>
      </c>
      <c r="B13" s="4" t="s">
        <v>18</v>
      </c>
    </row>
    <row r="15" customFormat="false" ht="15" hidden="false" customHeight="false" outlineLevel="0" collapsed="false">
      <c r="A15" s="2" t="s">
        <v>19</v>
      </c>
    </row>
    <row r="16" customFormat="false" ht="26.85" hidden="false" customHeight="false" outlineLevel="0" collapsed="false">
      <c r="A16" s="3" t="s">
        <v>20</v>
      </c>
      <c r="B16" s="4" t="s">
        <v>21</v>
      </c>
    </row>
    <row r="17" customFormat="false" ht="15" hidden="false" customHeight="false" outlineLevel="0" collapsed="false">
      <c r="A17" s="3" t="s">
        <v>22</v>
      </c>
      <c r="B17" s="4" t="s">
        <v>23</v>
      </c>
    </row>
    <row r="18" customFormat="false" ht="15" hidden="false" customHeight="false" outlineLevel="0" collapsed="false">
      <c r="A18" s="3" t="s">
        <v>24</v>
      </c>
      <c r="B18" s="4" t="s">
        <v>25</v>
      </c>
    </row>
    <row r="19" customFormat="false" ht="15" hidden="false" customHeight="false" outlineLevel="0" collapsed="false">
      <c r="A19" s="3" t="s">
        <v>26</v>
      </c>
      <c r="B19" s="4" t="s">
        <v>27</v>
      </c>
    </row>
    <row r="20" customFormat="false" ht="15" hidden="false" customHeight="false" outlineLevel="0" collapsed="false">
      <c r="A20" s="3" t="s">
        <v>28</v>
      </c>
      <c r="B20" s="4" t="s">
        <v>29</v>
      </c>
    </row>
    <row r="21" customFormat="false" ht="15" hidden="false" customHeight="false" outlineLevel="0" collapsed="false">
      <c r="A21" s="3" t="s">
        <v>30</v>
      </c>
      <c r="B21" s="4" t="s">
        <v>31</v>
      </c>
    </row>
    <row r="22" customFormat="false" ht="26.85" hidden="false" customHeight="false" outlineLevel="0" collapsed="false">
      <c r="A22" s="3" t="s">
        <v>32</v>
      </c>
      <c r="B22" s="4" t="s">
        <v>33</v>
      </c>
    </row>
    <row r="23" customFormat="false" ht="15" hidden="false" customHeight="false" outlineLevel="0" collapsed="false">
      <c r="A23" s="3" t="s">
        <v>34</v>
      </c>
      <c r="B23" s="4" t="s">
        <v>35</v>
      </c>
    </row>
    <row r="24" customFormat="false" ht="26.85" hidden="false" customHeight="false" outlineLevel="0" collapsed="false">
      <c r="A24" s="3" t="s">
        <v>36</v>
      </c>
      <c r="B24" s="4" t="s">
        <v>37</v>
      </c>
    </row>
    <row r="25" customFormat="false" ht="15" hidden="false" customHeight="false" outlineLevel="0" collapsed="false">
      <c r="A25" s="3" t="s">
        <v>38</v>
      </c>
      <c r="B25" s="4" t="s">
        <v>39</v>
      </c>
    </row>
    <row r="27" customFormat="false" ht="15" hidden="false" customHeight="false" outlineLevel="0" collapsed="false">
      <c r="A27" s="2" t="s">
        <v>40</v>
      </c>
    </row>
    <row r="28" customFormat="false" ht="26.85" hidden="false" customHeight="false" outlineLevel="0" collapsed="false">
      <c r="A28" s="3" t="s">
        <v>4</v>
      </c>
      <c r="B28" s="4" t="s">
        <v>41</v>
      </c>
    </row>
    <row r="29" customFormat="false" ht="39.55" hidden="false" customHeight="false" outlineLevel="0" collapsed="false">
      <c r="A29" s="3" t="s">
        <v>42</v>
      </c>
      <c r="B29" s="4" t="s">
        <v>43</v>
      </c>
    </row>
    <row r="30" customFormat="false" ht="26.85" hidden="false" customHeight="false" outlineLevel="0" collapsed="false">
      <c r="A30" s="3" t="s">
        <v>44</v>
      </c>
      <c r="B30" s="4" t="s">
        <v>45</v>
      </c>
    </row>
    <row r="32" customFormat="false" ht="15" hidden="false" customHeight="false" outlineLevel="0" collapsed="false">
      <c r="A32" s="2" t="s">
        <v>46</v>
      </c>
    </row>
    <row r="33" customFormat="false" ht="15" hidden="false" customHeight="false" outlineLevel="0" collapsed="false">
      <c r="A33" s="3" t="s">
        <v>47</v>
      </c>
      <c r="B33" s="4" t="s">
        <v>48</v>
      </c>
    </row>
    <row r="34" customFormat="false" ht="15" hidden="false" customHeight="false" outlineLevel="0" collapsed="false">
      <c r="A34" s="3" t="s">
        <v>49</v>
      </c>
      <c r="B34" s="4" t="s">
        <v>50</v>
      </c>
    </row>
    <row r="35" customFormat="false" ht="15" hidden="false" customHeight="false" outlineLevel="0" collapsed="false">
      <c r="A35" s="3" t="s">
        <v>51</v>
      </c>
      <c r="B35" s="4" t="s">
        <v>52</v>
      </c>
    </row>
    <row r="36" customFormat="false" ht="15" hidden="false" customHeight="false" outlineLevel="0" collapsed="false">
      <c r="A36" s="3" t="s">
        <v>53</v>
      </c>
      <c r="B36" s="4" t="s">
        <v>54</v>
      </c>
    </row>
    <row r="38" customFormat="false" ht="15" hidden="false" customHeight="false" outlineLevel="0" collapsed="false">
      <c r="A38" s="2" t="s">
        <v>55</v>
      </c>
    </row>
    <row r="39" customFormat="false" ht="15" hidden="false" customHeight="false" outlineLevel="0" collapsed="false">
      <c r="A39" s="3" t="s">
        <v>56</v>
      </c>
      <c r="B39" s="4" t="s">
        <v>57</v>
      </c>
    </row>
    <row r="40" customFormat="false" ht="15" hidden="false" customHeight="false" outlineLevel="0" collapsed="false">
      <c r="A40" s="3" t="s">
        <v>58</v>
      </c>
      <c r="B40" s="4" t="s">
        <v>59</v>
      </c>
    </row>
    <row r="41" customFormat="false" ht="15" hidden="false" customHeight="false" outlineLevel="0" collapsed="false">
      <c r="A41" s="3" t="s">
        <v>60</v>
      </c>
      <c r="B41" s="4" t="s">
        <v>61</v>
      </c>
    </row>
    <row r="42" customFormat="false" ht="15" hidden="false" customHeight="false" outlineLevel="0" collapsed="false">
      <c r="A42" s="3" t="s">
        <v>62</v>
      </c>
      <c r="B42" s="4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0"/>
    <col collapsed="false" customWidth="true" hidden="false" outlineLevel="0" max="7" min="3" style="0" width="12"/>
    <col collapsed="false" customWidth="true" hidden="false" outlineLevel="0" max="9" min="8" style="0" width="13"/>
    <col collapsed="false" customWidth="true" hidden="false" outlineLevel="0" max="10" min="10" style="0" width="24"/>
  </cols>
  <sheetData>
    <row r="1" customFormat="false" ht="17.35" hidden="false" customHeight="false" outlineLevel="0" collapsed="false">
      <c r="A1" s="1" t="s">
        <v>64</v>
      </c>
    </row>
    <row r="2" customFormat="false" ht="15" hidden="false" customHeight="false" outlineLevel="0" collapsed="false">
      <c r="A2" s="5" t="s">
        <v>65</v>
      </c>
    </row>
    <row r="4" customFormat="false" ht="45" hidden="false" customHeight="true" outlineLevel="0" collapsed="false">
      <c r="A4" s="6" t="s">
        <v>66</v>
      </c>
      <c r="B4" s="6" t="s">
        <v>10</v>
      </c>
      <c r="C4" s="6" t="s">
        <v>67</v>
      </c>
      <c r="D4" s="6" t="s">
        <v>68</v>
      </c>
      <c r="E4" s="6" t="s">
        <v>69</v>
      </c>
      <c r="F4" s="6" t="s">
        <v>70</v>
      </c>
      <c r="G4" s="6" t="s">
        <v>71</v>
      </c>
      <c r="H4" s="6" t="s">
        <v>72</v>
      </c>
      <c r="I4" s="6" t="s">
        <v>73</v>
      </c>
      <c r="J4" s="6" t="s">
        <v>74</v>
      </c>
    </row>
    <row r="5" customFormat="false" ht="15" hidden="false" customHeight="false" outlineLevel="0" collapsed="false">
      <c r="A5" s="7" t="s">
        <v>75</v>
      </c>
      <c r="B5" s="7" t="s">
        <v>76</v>
      </c>
      <c r="C5" s="8" t="n">
        <v>6.00749531835024</v>
      </c>
      <c r="D5" s="9" t="n">
        <v>90.0527118129347</v>
      </c>
      <c r="E5" s="9" t="n">
        <v>93.7181291341028</v>
      </c>
      <c r="F5" s="10" t="n">
        <f aca="false">20*LOG10(4*PI()*C5*154000000000/299792458)</f>
        <v>91.7720664592077</v>
      </c>
      <c r="G5" s="10" t="n">
        <f aca="false">20*LOG10(4*PI()*C5*300000000000/299792458)</f>
        <v>97.5640771368717</v>
      </c>
      <c r="H5" s="10" t="n">
        <f aca="false">D5-F5</f>
        <v>-1.71935464627303</v>
      </c>
      <c r="I5" s="10" t="n">
        <f aca="false">E5-G5</f>
        <v>-3.84594800276894</v>
      </c>
      <c r="J5" s="11"/>
    </row>
    <row r="6" customFormat="false" ht="15" hidden="false" customHeight="false" outlineLevel="0" collapsed="false">
      <c r="A6" s="7" t="s">
        <v>77</v>
      </c>
      <c r="B6" s="7" t="s">
        <v>76</v>
      </c>
      <c r="C6" s="8" t="n">
        <v>7.00642562224134</v>
      </c>
      <c r="D6" s="9" t="n">
        <v>92.3672956387633</v>
      </c>
      <c r="E6" s="9" t="n">
        <v>97.859600261023</v>
      </c>
      <c r="F6" s="10" t="n">
        <f aca="false">20*LOG10(4*PI()*C6*154000000000/299792458)</f>
        <v>93.1081279596113</v>
      </c>
      <c r="G6" s="10" t="n">
        <f aca="false">20*LOG10(4*PI()*C6*300000000000/299792458)</f>
        <v>98.9001386372753</v>
      </c>
      <c r="H6" s="10" t="n">
        <f aca="false">D6-F6</f>
        <v>-0.740832320848</v>
      </c>
      <c r="I6" s="10" t="n">
        <f aca="false">E6-G6</f>
        <v>-1.0405383762523</v>
      </c>
      <c r="J6" s="11"/>
    </row>
    <row r="7" customFormat="false" ht="15" hidden="false" customHeight="false" outlineLevel="0" collapsed="false">
      <c r="A7" s="7" t="s">
        <v>78</v>
      </c>
      <c r="B7" s="7" t="s">
        <v>76</v>
      </c>
      <c r="C7" s="8" t="n">
        <v>8.00562302385017</v>
      </c>
      <c r="D7" s="9" t="n">
        <v>92.7956157088868</v>
      </c>
      <c r="E7" s="9" t="n">
        <v>98.1069694530389</v>
      </c>
      <c r="F7" s="10" t="n">
        <f aca="false">20*LOG10(4*PI()*C7*154000000000/299792458)</f>
        <v>94.2661003544533</v>
      </c>
      <c r="G7" s="10" t="n">
        <f aca="false">20*LOG10(4*PI()*C7*300000000000/299792458)</f>
        <v>100.058111032117</v>
      </c>
      <c r="H7" s="10" t="n">
        <f aca="false">D7-F7</f>
        <v>-1.47048464556653</v>
      </c>
      <c r="I7" s="10" t="n">
        <f aca="false">E7-G7</f>
        <v>-1.95114157907834</v>
      </c>
      <c r="J7" s="11"/>
    </row>
    <row r="8" customFormat="false" ht="15" hidden="false" customHeight="false" outlineLevel="0" collapsed="false">
      <c r="A8" s="7" t="s">
        <v>79</v>
      </c>
      <c r="B8" s="7" t="s">
        <v>76</v>
      </c>
      <c r="C8" s="8" t="n">
        <v>9.00499861188218</v>
      </c>
      <c r="D8" s="9" t="n">
        <v>91.3758544635911</v>
      </c>
      <c r="E8" s="9" t="n">
        <v>98.183031429185</v>
      </c>
      <c r="F8" s="10" t="n">
        <f aca="false">20*LOG10(4*PI()*C8*154000000000/299792458)</f>
        <v>95.2878706427965</v>
      </c>
      <c r="G8" s="10" t="n">
        <f aca="false">20*LOG10(4*PI()*C8*300000000000/299792458)</f>
        <v>101.07988132046</v>
      </c>
      <c r="H8" s="10" t="n">
        <f aca="false">D8-F8</f>
        <v>-3.91201617920545</v>
      </c>
      <c r="I8" s="10" t="n">
        <f aca="false">E8-G8</f>
        <v>-2.89684989127548</v>
      </c>
      <c r="J8" s="11"/>
    </row>
    <row r="9" customFormat="false" ht="15" hidden="false" customHeight="false" outlineLevel="0" collapsed="false">
      <c r="A9" s="7" t="s">
        <v>80</v>
      </c>
      <c r="B9" s="7" t="s">
        <v>76</v>
      </c>
      <c r="C9" s="8" t="n">
        <v>10.0044989879554</v>
      </c>
      <c r="D9" s="9" t="n">
        <v>94.0948152501291</v>
      </c>
      <c r="E9" s="9" t="n">
        <v>100.583123966572</v>
      </c>
      <c r="F9" s="10" t="n">
        <f aca="false">20*LOG10(4*PI()*C9*154000000000/299792458)</f>
        <v>96.2021045311117</v>
      </c>
      <c r="G9" s="10" t="n">
        <f aca="false">20*LOG10(4*PI()*C9*300000000000/299792458)</f>
        <v>101.994115208776</v>
      </c>
      <c r="H9" s="10" t="n">
        <f aca="false">D9-F9</f>
        <v>-2.10728928098263</v>
      </c>
      <c r="I9" s="10" t="n">
        <f aca="false">E9-G9</f>
        <v>-1.41099124220362</v>
      </c>
      <c r="J9" s="11"/>
    </row>
    <row r="10" customFormat="false" ht="15" hidden="false" customHeight="false" outlineLevel="0" collapsed="false">
      <c r="A10" s="7" t="s">
        <v>81</v>
      </c>
      <c r="B10" s="7" t="s">
        <v>76</v>
      </c>
      <c r="C10" s="8" t="n">
        <v>11.0040901486675</v>
      </c>
      <c r="D10" s="9" t="n">
        <v>94.7380029180946</v>
      </c>
      <c r="E10" s="9" t="n">
        <v>100.617992987442</v>
      </c>
      <c r="F10" s="10" t="n">
        <f aca="false">20*LOG10(4*PI()*C10*154000000000/299792458)</f>
        <v>97.02928043056</v>
      </c>
      <c r="G10" s="10" t="n">
        <f aca="false">20*LOG10(4*PI()*C10*300000000000/299792458)</f>
        <v>102.821291108224</v>
      </c>
      <c r="H10" s="10" t="n">
        <f aca="false">D10-F10</f>
        <v>-2.29127751246536</v>
      </c>
      <c r="I10" s="10" t="n">
        <f aca="false">E10-G10</f>
        <v>-2.20329812078218</v>
      </c>
      <c r="J10" s="11"/>
    </row>
    <row r="11" customFormat="false" ht="15" hidden="false" customHeight="false" outlineLevel="0" collapsed="false">
      <c r="A11" s="7" t="s">
        <v>82</v>
      </c>
      <c r="B11" s="7" t="s">
        <v>76</v>
      </c>
      <c r="C11" s="8" t="n">
        <v>12.0037494142455</v>
      </c>
      <c r="D11" s="9" t="n">
        <v>94.2423073368012</v>
      </c>
      <c r="E11" s="9" t="n">
        <v>101.207765274782</v>
      </c>
      <c r="F11" s="10" t="n">
        <f aca="false">20*LOG10(4*PI()*C11*154000000000/299792458)</f>
        <v>97.7845360521989</v>
      </c>
      <c r="G11" s="10" t="n">
        <f aca="false">20*LOG10(4*PI()*C11*300000000000/299792458)</f>
        <v>103.576546729863</v>
      </c>
      <c r="H11" s="10" t="n">
        <f aca="false">D11-F11</f>
        <v>-3.54222871539773</v>
      </c>
      <c r="I11" s="10" t="n">
        <f aca="false">E11-G11</f>
        <v>-2.36878145508067</v>
      </c>
      <c r="J11" s="11"/>
    </row>
    <row r="12" customFormat="false" ht="15" hidden="false" customHeight="false" outlineLevel="0" collapsed="false">
      <c r="A12" s="7" t="s">
        <v>83</v>
      </c>
      <c r="B12" s="7" t="s">
        <v>76</v>
      </c>
      <c r="C12" s="8" t="n">
        <v>13.0034610777285</v>
      </c>
      <c r="D12" s="9" t="n">
        <v>96.0782257010434</v>
      </c>
      <c r="E12" s="9" t="n">
        <v>101.90820825443</v>
      </c>
      <c r="F12" s="10" t="n">
        <f aca="false">20*LOG10(4*PI()*C12*154000000000/299792458)</f>
        <v>98.4793768799811</v>
      </c>
      <c r="G12" s="10" t="n">
        <f aca="false">20*LOG10(4*PI()*C12*300000000000/299792458)</f>
        <v>104.271387557645</v>
      </c>
      <c r="H12" s="10" t="n">
        <f aca="false">D12-F12</f>
        <v>-2.40115117893774</v>
      </c>
      <c r="I12" s="10" t="n">
        <f aca="false">E12-G12</f>
        <v>-2.36317930321559</v>
      </c>
      <c r="J12" s="11"/>
    </row>
    <row r="13" customFormat="false" ht="15" hidden="false" customHeight="false" outlineLevel="0" collapsed="false">
      <c r="A13" s="7" t="s">
        <v>84</v>
      </c>
      <c r="B13" s="7" t="s">
        <v>76</v>
      </c>
      <c r="C13" s="8" t="n">
        <v>14.0032139168121</v>
      </c>
      <c r="D13" s="9" t="n">
        <v>96.5667858379012</v>
      </c>
      <c r="E13" s="9" t="n">
        <v>102.131258709118</v>
      </c>
      <c r="F13" s="10" t="n">
        <f aca="false">20*LOG10(4*PI()*C13*154000000000/299792458)</f>
        <v>99.122752103819</v>
      </c>
      <c r="G13" s="10" t="n">
        <f aca="false">20*LOG10(4*PI()*C13*300000000000/299792458)</f>
        <v>104.914762781483</v>
      </c>
      <c r="H13" s="10" t="n">
        <f aca="false">D13-F13</f>
        <v>-2.55596626591783</v>
      </c>
      <c r="I13" s="10" t="n">
        <f aca="false">E13-G13</f>
        <v>-2.78350407236528</v>
      </c>
      <c r="J13" s="11"/>
    </row>
    <row r="14" customFormat="false" ht="15" hidden="false" customHeight="false" outlineLevel="0" collapsed="false">
      <c r="A14" s="7" t="s">
        <v>85</v>
      </c>
      <c r="B14" s="7" t="s">
        <v>76</v>
      </c>
      <c r="C14" s="8" t="n">
        <v>15.00299970006</v>
      </c>
      <c r="D14" s="9" t="n">
        <v>97.6307126673422</v>
      </c>
      <c r="E14" s="9" t="n">
        <v>103.725074876148</v>
      </c>
      <c r="F14" s="10" t="n">
        <f aca="false">20*LOG10(4*PI()*C14*154000000000/299792458)</f>
        <v>99.7217596503109</v>
      </c>
      <c r="G14" s="10" t="n">
        <f aca="false">20*LOG10(4*PI()*C14*300000000000/299792458)</f>
        <v>105.513770327975</v>
      </c>
      <c r="H14" s="10" t="n">
        <f aca="false">D14-F14</f>
        <v>-2.09104698296871</v>
      </c>
      <c r="I14" s="10" t="n">
        <f aca="false">E14-G14</f>
        <v>-1.78869545182739</v>
      </c>
      <c r="J14" s="11"/>
    </row>
    <row r="15" customFormat="false" ht="15" hidden="false" customHeight="false" outlineLevel="0" collapsed="false">
      <c r="A15" s="7" t="s">
        <v>86</v>
      </c>
      <c r="B15" s="7" t="s">
        <v>76</v>
      </c>
      <c r="C15" s="8" t="n">
        <v>16.0028122528511</v>
      </c>
      <c r="D15" s="9" t="n">
        <v>97.8974827045731</v>
      </c>
      <c r="E15" s="9" t="n">
        <v>101.898754755322</v>
      </c>
      <c r="F15" s="10" t="n">
        <f aca="false">20*LOG10(4*PI()*C15*154000000000/299792458)</f>
        <v>100.282123839946</v>
      </c>
      <c r="G15" s="10" t="n">
        <f aca="false">20*LOG10(4*PI()*C15*300000000000/299792458)</f>
        <v>106.07413451761</v>
      </c>
      <c r="H15" s="10" t="n">
        <f aca="false">D15-F15</f>
        <v>-2.38464113537313</v>
      </c>
      <c r="I15" s="10" t="n">
        <f aca="false">E15-G15</f>
        <v>-4.17537976228802</v>
      </c>
      <c r="J15" s="11"/>
    </row>
    <row r="16" customFormat="false" ht="15" hidden="false" customHeight="false" outlineLevel="0" collapsed="false">
      <c r="A16" s="7" t="s">
        <v>87</v>
      </c>
      <c r="B16" s="7" t="s">
        <v>76</v>
      </c>
      <c r="C16" s="8" t="n">
        <v>17.0026468527697</v>
      </c>
      <c r="D16" s="9" t="n">
        <v>97.875066190271</v>
      </c>
      <c r="E16" s="9" t="n">
        <v>103.153857024149</v>
      </c>
      <c r="F16" s="10" t="n">
        <f aca="false">20*LOG10(4*PI()*C16*154000000000/299792458)</f>
        <v>100.808528329794</v>
      </c>
      <c r="G16" s="10" t="n">
        <f aca="false">20*LOG10(4*PI()*C16*300000000000/299792458)</f>
        <v>106.600539007458</v>
      </c>
      <c r="H16" s="10" t="n">
        <f aca="false">D16-F16</f>
        <v>-2.93346213952309</v>
      </c>
      <c r="I16" s="10" t="n">
        <f aca="false">E16-G16</f>
        <v>-3.44668198330885</v>
      </c>
      <c r="J16" s="11"/>
    </row>
    <row r="17" customFormat="false" ht="15" hidden="false" customHeight="false" outlineLevel="0" collapsed="false">
      <c r="A17" s="7" t="s">
        <v>88</v>
      </c>
      <c r="B17" s="7" t="s">
        <v>76</v>
      </c>
      <c r="C17" s="8" t="n">
        <v>18.002499826413</v>
      </c>
      <c r="D17" s="9" t="n">
        <v>98.7455509592438</v>
      </c>
      <c r="E17" s="9" t="n">
        <v>103.532567121821</v>
      </c>
      <c r="F17" s="10" t="n">
        <f aca="false">20*LOG10(4*PI()*C17*154000000000/299792458)</f>
        <v>101.304853946719</v>
      </c>
      <c r="G17" s="10" t="n">
        <f aca="false">20*LOG10(4*PI()*C17*300000000000/299792458)</f>
        <v>107.096864624383</v>
      </c>
      <c r="H17" s="10" t="n">
        <f aca="false">D17-F17</f>
        <v>-2.55930298747491</v>
      </c>
      <c r="I17" s="10" t="n">
        <f aca="false">E17-G17</f>
        <v>-3.56429750256181</v>
      </c>
      <c r="J17" s="11"/>
    </row>
    <row r="18" customFormat="false" ht="15" hidden="false" customHeight="false" outlineLevel="0" collapsed="false">
      <c r="A18" s="7" t="s">
        <v>89</v>
      </c>
      <c r="B18" s="7" t="s">
        <v>76</v>
      </c>
      <c r="C18" s="8" t="n">
        <v>19.0023682734548</v>
      </c>
      <c r="D18" s="9" t="n">
        <v>100.904894365149</v>
      </c>
      <c r="E18" s="9" t="n">
        <v>103.01619576451</v>
      </c>
      <c r="F18" s="10" t="n">
        <f aca="false">20*LOG10(4*PI()*C18*154000000000/299792458)</f>
        <v>101.774352251351</v>
      </c>
      <c r="G18" s="10" t="n">
        <f aca="false">20*LOG10(4*PI()*C18*300000000000/299792458)</f>
        <v>107.566362929015</v>
      </c>
      <c r="H18" s="10" t="n">
        <f aca="false">D18-F18</f>
        <v>-0.869457886202213</v>
      </c>
      <c r="I18" s="10" t="n">
        <f aca="false">E18-G18</f>
        <v>-4.5501671645051</v>
      </c>
      <c r="J18" s="11"/>
    </row>
    <row r="19" customFormat="false" ht="15" hidden="false" customHeight="false" outlineLevel="0" collapsed="false">
      <c r="A19" s="7" t="s">
        <v>90</v>
      </c>
      <c r="B19" s="7" t="s">
        <v>76</v>
      </c>
      <c r="C19" s="8" t="n">
        <v>20.0022498734517</v>
      </c>
      <c r="D19" s="9" t="n">
        <v>102.047801824903</v>
      </c>
      <c r="E19" s="9" t="n">
        <v>105.010390340416</v>
      </c>
      <c r="F19" s="10" t="n">
        <f aca="false">20*LOG10(4*PI()*C19*154000000000/299792458)</f>
        <v>102.219774604562</v>
      </c>
      <c r="G19" s="10" t="n">
        <f aca="false">20*LOG10(4*PI()*C19*300000000000/299792458)</f>
        <v>108.011785282226</v>
      </c>
      <c r="H19" s="10" t="n">
        <f aca="false">D19-F19</f>
        <v>-0.171972779659626</v>
      </c>
      <c r="I19" s="10" t="n">
        <f aca="false">E19-G19</f>
        <v>-3.00139494181002</v>
      </c>
      <c r="J19" s="11"/>
    </row>
    <row r="20" customFormat="false" ht="15" hidden="false" customHeight="false" outlineLevel="0" collapsed="false">
      <c r="A20" s="7" t="s">
        <v>91</v>
      </c>
      <c r="B20" s="7" t="s">
        <v>76</v>
      </c>
      <c r="C20" s="8" t="n">
        <v>21.0021427478246</v>
      </c>
      <c r="D20" s="9" t="n">
        <v>102.651516792579</v>
      </c>
      <c r="E20" s="9" t="n">
        <v>105.719337500915</v>
      </c>
      <c r="F20" s="10" t="n">
        <f aca="false">20*LOG10(4*PI()*C20*154000000000/299792458)</f>
        <v>102.643469758132</v>
      </c>
      <c r="G20" s="10" t="n">
        <f aca="false">20*LOG10(4*PI()*C20*300000000000/299792458)</f>
        <v>108.435480435796</v>
      </c>
      <c r="H20" s="10" t="n">
        <f aca="false">D20-F20</f>
        <v>0.00804703444632082</v>
      </c>
      <c r="I20" s="10" t="n">
        <f aca="false">E20-G20</f>
        <v>-2.71614293488126</v>
      </c>
      <c r="J20" s="11"/>
    </row>
    <row r="21" customFormat="false" ht="15" hidden="false" customHeight="false" outlineLevel="0" collapsed="false">
      <c r="A21" s="7" t="s">
        <v>92</v>
      </c>
      <c r="B21" s="7" t="s">
        <v>76</v>
      </c>
      <c r="C21" s="8" t="n">
        <v>22.002045359466</v>
      </c>
      <c r="D21" s="9" t="n">
        <v>100.395228992372</v>
      </c>
      <c r="E21" s="9" t="n">
        <v>105.488762591861</v>
      </c>
      <c r="F21" s="10" t="n">
        <f aca="false">20*LOG10(4*PI()*C21*154000000000/299792458)</f>
        <v>103.047458752366</v>
      </c>
      <c r="G21" s="10" t="n">
        <f aca="false">20*LOG10(4*PI()*C21*300000000000/299792458)</f>
        <v>108.83946943003</v>
      </c>
      <c r="H21" s="10" t="n">
        <f aca="false">D21-F21</f>
        <v>-2.65222975999366</v>
      </c>
      <c r="I21" s="10" t="n">
        <f aca="false">E21-G21</f>
        <v>-3.35070683816845</v>
      </c>
      <c r="J21" s="11"/>
    </row>
    <row r="22" customFormat="false" ht="15" hidden="false" customHeight="false" outlineLevel="0" collapsed="false">
      <c r="A22" s="7" t="s">
        <v>93</v>
      </c>
      <c r="B22" s="7" t="s">
        <v>76</v>
      </c>
      <c r="C22" s="8" t="n">
        <v>23.0019564385293</v>
      </c>
      <c r="D22" s="9" t="n">
        <v>101.896628776382</v>
      </c>
      <c r="E22" s="9" t="n">
        <v>106.241846524976</v>
      </c>
      <c r="F22" s="10" t="n">
        <f aca="false">20*LOG10(4*PI()*C22*154000000000/299792458)</f>
        <v>103.433493171418</v>
      </c>
      <c r="G22" s="10" t="n">
        <f aca="false">20*LOG10(4*PI()*C22*300000000000/299792458)</f>
        <v>109.225503849082</v>
      </c>
      <c r="H22" s="10" t="n">
        <f aca="false">D22-F22</f>
        <v>-1.53686439503656</v>
      </c>
      <c r="I22" s="10" t="n">
        <f aca="false">E22-G22</f>
        <v>-2.98365732410625</v>
      </c>
      <c r="J22" s="11"/>
    </row>
    <row r="23" customFormat="false" ht="15" hidden="false" customHeight="false" outlineLevel="0" collapsed="false">
      <c r="A23" s="7" t="s">
        <v>94</v>
      </c>
      <c r="B23" s="7" t="s">
        <v>76</v>
      </c>
      <c r="C23" s="8" t="n">
        <v>24.0018749267635</v>
      </c>
      <c r="D23" s="9" t="n">
        <v>100.529799000818</v>
      </c>
      <c r="E23" s="9" t="n">
        <v>105.378753487896</v>
      </c>
      <c r="F23" s="10" t="n">
        <f aca="false">20*LOG10(4*PI()*C23*154000000000/299792458)</f>
        <v>103.803101004964</v>
      </c>
      <c r="G23" s="10" t="n">
        <f aca="false">20*LOG10(4*PI()*C23*300000000000/299792458)</f>
        <v>109.595111682628</v>
      </c>
      <c r="H23" s="10" t="n">
        <f aca="false">D23-F23</f>
        <v>-3.27330200414549</v>
      </c>
      <c r="I23" s="10" t="n">
        <f aca="false">E23-G23</f>
        <v>-4.21635819473187</v>
      </c>
      <c r="J23" s="11"/>
    </row>
    <row r="24" customFormat="false" ht="15" hidden="false" customHeight="false" outlineLevel="0" collapsed="false">
      <c r="A24" s="7" t="s">
        <v>95</v>
      </c>
      <c r="B24" s="7" t="s">
        <v>76</v>
      </c>
      <c r="C24" s="8" t="n">
        <v>25.0017999352047</v>
      </c>
      <c r="D24" s="9" t="n">
        <v>100.348725843696</v>
      </c>
      <c r="E24" s="9" t="n">
        <v>105.721619205459</v>
      </c>
      <c r="F24" s="10" t="n">
        <f aca="false">20*LOG10(4*PI()*C24*154000000000/299792458)</f>
        <v>104.157623151084</v>
      </c>
      <c r="G24" s="10" t="n">
        <f aca="false">20*LOG10(4*PI()*C24*300000000000/299792458)</f>
        <v>109.949633828748</v>
      </c>
      <c r="H24" s="10" t="n">
        <f aca="false">D24-F24</f>
        <v>-3.80889730738821</v>
      </c>
      <c r="I24" s="10" t="n">
        <f aca="false">E24-G24</f>
        <v>-4.2280146232894</v>
      </c>
      <c r="J24" s="11"/>
    </row>
    <row r="25" customFormat="false" ht="15" hidden="false" customHeight="false" outlineLevel="0" collapsed="false">
      <c r="A25" s="7" t="s">
        <v>96</v>
      </c>
      <c r="B25" s="7" t="s">
        <v>76</v>
      </c>
      <c r="C25" s="8" t="n">
        <v>26.0017307116276</v>
      </c>
      <c r="D25" s="9" t="n">
        <v>101.467660886638</v>
      </c>
      <c r="E25" s="9" t="n">
        <v>108.270595871061</v>
      </c>
      <c r="F25" s="10" t="n">
        <f aca="false">20*LOG10(4*PI()*C25*154000000000/299792458)</f>
        <v>104.498242762255</v>
      </c>
      <c r="G25" s="10" t="n">
        <f aca="false">20*LOG10(4*PI()*C25*300000000000/299792458)</f>
        <v>110.290253439919</v>
      </c>
      <c r="H25" s="10" t="n">
        <f aca="false">D25-F25</f>
        <v>-3.03058187561699</v>
      </c>
      <c r="I25" s="10" t="n">
        <f aca="false">E25-G25</f>
        <v>-2.01965756885797</v>
      </c>
      <c r="J25" s="11"/>
    </row>
    <row r="26" customFormat="false" ht="15" hidden="false" customHeight="false" outlineLevel="0" collapsed="false">
      <c r="A26" s="7" t="s">
        <v>97</v>
      </c>
      <c r="B26" s="7" t="s">
        <v>76</v>
      </c>
      <c r="C26" s="8" t="n">
        <v>27.0016666152295</v>
      </c>
      <c r="D26" s="9" t="n">
        <v>101.645532184549</v>
      </c>
      <c r="E26" s="9" t="n">
        <v>105.419754830965</v>
      </c>
      <c r="F26" s="10" t="n">
        <f aca="false">20*LOG10(4*PI()*C26*154000000000/299792458)</f>
        <v>104.826009054725</v>
      </c>
      <c r="G26" s="10" t="n">
        <f aca="false">20*LOG10(4*PI()*C26*300000000000/299792458)</f>
        <v>110.618019732389</v>
      </c>
      <c r="H26" s="10" t="n">
        <f aca="false">D26-F26</f>
        <v>-3.18047687017699</v>
      </c>
      <c r="I26" s="10" t="n">
        <f aca="false">E26-G26</f>
        <v>-5.19826490142465</v>
      </c>
      <c r="J26" s="11"/>
    </row>
    <row r="27" customFormat="false" ht="15" hidden="false" customHeight="false" outlineLevel="0" collapsed="false">
      <c r="A27" s="7" t="s">
        <v>98</v>
      </c>
      <c r="B27" s="7" t="s">
        <v>76</v>
      </c>
      <c r="C27" s="8" t="n">
        <v>28.0016070967364</v>
      </c>
      <c r="D27" s="9" t="n">
        <v>102.098636713167</v>
      </c>
      <c r="E27" s="9" t="n">
        <v>107.164237123465</v>
      </c>
      <c r="F27" s="10" t="n">
        <f aca="false">20*LOG10(4*PI()*C27*154000000000/299792458)</f>
        <v>105.141856789182</v>
      </c>
      <c r="G27" s="10" t="n">
        <f aca="false">20*LOG10(4*PI()*C27*300000000000/299792458)</f>
        <v>110.933867466846</v>
      </c>
      <c r="H27" s="10" t="n">
        <f aca="false">D27-F27</f>
        <v>-3.04322007601515</v>
      </c>
      <c r="I27" s="10" t="n">
        <f aca="false">E27-G27</f>
        <v>-3.76963034338083</v>
      </c>
      <c r="J27" s="11"/>
    </row>
    <row r="28" customFormat="false" ht="15" hidden="false" customHeight="false" outlineLevel="0" collapsed="false">
      <c r="A28" s="7" t="s">
        <v>99</v>
      </c>
      <c r="B28" s="7" t="s">
        <v>76</v>
      </c>
      <c r="C28" s="8" t="n">
        <v>29.0015516826255</v>
      </c>
      <c r="D28" s="9" t="n">
        <v>103.010945172506</v>
      </c>
      <c r="E28" s="9" t="n">
        <v>108.072232662228</v>
      </c>
      <c r="F28" s="10" t="n">
        <f aca="false">20*LOG10(4*PI()*C28*154000000000/299792458)</f>
        <v>105.446622333953</v>
      </c>
      <c r="G28" s="10" t="n">
        <f aca="false">20*LOG10(4*PI()*C28*300000000000/299792458)</f>
        <v>111.238633011617</v>
      </c>
      <c r="H28" s="10" t="n">
        <f aca="false">D28-F28</f>
        <v>-2.43567716144672</v>
      </c>
      <c r="I28" s="10" t="n">
        <f aca="false">E28-G28</f>
        <v>-3.16640034938941</v>
      </c>
      <c r="J28" s="11"/>
    </row>
    <row r="29" customFormat="false" ht="15" hidden="false" customHeight="false" outlineLevel="0" collapsed="false">
      <c r="A29" s="7" t="s">
        <v>100</v>
      </c>
      <c r="B29" s="7" t="s">
        <v>76</v>
      </c>
      <c r="C29" s="8" t="n">
        <v>30.0014999625019</v>
      </c>
      <c r="D29" s="9" t="n">
        <v>101.789982720366</v>
      </c>
      <c r="E29" s="9" t="n">
        <v>108.784035248056</v>
      </c>
      <c r="F29" s="10" t="n">
        <f aca="false">20*LOG10(4*PI()*C29*154000000000/299792458)</f>
        <v>105.741057005775</v>
      </c>
      <c r="G29" s="10" t="n">
        <f aca="false">20*LOG10(4*PI()*C29*300000000000/299792458)</f>
        <v>111.533067683439</v>
      </c>
      <c r="H29" s="10" t="n">
        <f aca="false">D29-F29</f>
        <v>-3.95107428540861</v>
      </c>
      <c r="I29" s="10" t="n">
        <f aca="false">E29-G29</f>
        <v>-2.7490324353823</v>
      </c>
      <c r="J29" s="11"/>
    </row>
    <row r="30" customFormat="false" ht="15" hidden="false" customHeight="false" outlineLevel="0" collapsed="false">
      <c r="A30" s="7" t="s">
        <v>101</v>
      </c>
      <c r="B30" s="7" t="s">
        <v>76</v>
      </c>
      <c r="C30" s="8" t="n">
        <v>31.001451578918</v>
      </c>
      <c r="D30" s="9" t="n">
        <v>103.48649254256</v>
      </c>
      <c r="E30" s="9" t="n">
        <v>109.263237016819</v>
      </c>
      <c r="F30" s="10" t="n">
        <f aca="false">20*LOG10(4*PI()*C30*154000000000/299792458)</f>
        <v>106.025838223656</v>
      </c>
      <c r="G30" s="10" t="n">
        <f aca="false">20*LOG10(4*PI()*C30*300000000000/299792458)</f>
        <v>111.81784890132</v>
      </c>
      <c r="H30" s="10" t="n">
        <f aca="false">D30-F30</f>
        <v>-2.53934568109668</v>
      </c>
      <c r="I30" s="10" t="n">
        <f aca="false">E30-G30</f>
        <v>-2.55461188450136</v>
      </c>
      <c r="J30" s="11"/>
    </row>
    <row r="31" customFormat="false" ht="15" hidden="false" customHeight="false" outlineLevel="0" collapsed="false">
      <c r="A31" s="7" t="s">
        <v>102</v>
      </c>
      <c r="B31" s="7" t="s">
        <v>76</v>
      </c>
      <c r="C31" s="8" t="n">
        <v>32.0014062191023</v>
      </c>
      <c r="D31" s="9" t="n">
        <v>103.063617662232</v>
      </c>
      <c r="E31" s="9" t="n">
        <v>109.936621350111</v>
      </c>
      <c r="F31" s="10" t="n">
        <f aca="false">20*LOG10(4*PI()*C31*154000000000/299792458)</f>
        <v>106.301578892372</v>
      </c>
      <c r="G31" s="10" t="n">
        <f aca="false">20*LOG10(4*PI()*C31*300000000000/299792458)</f>
        <v>112.093589570036</v>
      </c>
      <c r="H31" s="10" t="n">
        <f aca="false">D31-F31</f>
        <v>-3.23796123014051</v>
      </c>
      <c r="I31" s="10" t="n">
        <f aca="false">E31-G31</f>
        <v>-2.1569682199256</v>
      </c>
      <c r="J31" s="11"/>
    </row>
    <row r="32" customFormat="false" ht="15" hidden="false" customHeight="false" outlineLevel="0" collapsed="false">
      <c r="A32" s="7" t="s">
        <v>103</v>
      </c>
      <c r="B32" s="7" t="s">
        <v>76</v>
      </c>
      <c r="C32" s="8" t="n">
        <v>33.0013636081905</v>
      </c>
      <c r="D32" s="9" t="n">
        <v>103.153768270196</v>
      </c>
      <c r="E32" s="9" t="n">
        <v>109.46753249313</v>
      </c>
      <c r="F32" s="10" t="n">
        <f aca="false">20*LOG10(4*PI()*C32*154000000000/299792458)</f>
        <v>106.568835342399</v>
      </c>
      <c r="G32" s="10" t="n">
        <f aca="false">20*LOG10(4*PI()*C32*300000000000/299792458)</f>
        <v>112.360846020063</v>
      </c>
      <c r="H32" s="10" t="n">
        <f aca="false">D32-F32</f>
        <v>-3.41506707220357</v>
      </c>
      <c r="I32" s="10" t="n">
        <f aca="false">E32-G32</f>
        <v>-2.89331352693327</v>
      </c>
      <c r="J32" s="11"/>
    </row>
    <row r="33" customFormat="false" ht="15" hidden="false" customHeight="false" outlineLevel="0" collapsed="false">
      <c r="A33" s="7" t="s">
        <v>104</v>
      </c>
      <c r="B33" s="7" t="s">
        <v>76</v>
      </c>
      <c r="C33" s="8" t="n">
        <v>34.001323503652</v>
      </c>
      <c r="D33" s="9" t="n">
        <v>106.191021026824</v>
      </c>
      <c r="E33" s="9" t="n">
        <v>112.203175828036</v>
      </c>
      <c r="F33" s="10" t="n">
        <f aca="false">20*LOG10(4*PI()*C33*154000000000/299792458)</f>
        <v>106.828114084838</v>
      </c>
      <c r="G33" s="10" t="n">
        <f aca="false">20*LOG10(4*PI()*C33*300000000000/299792458)</f>
        <v>112.620124762502</v>
      </c>
      <c r="H33" s="10" t="n">
        <f aca="false">D33-F33</f>
        <v>-0.637093058013733</v>
      </c>
      <c r="I33" s="10" t="n">
        <f aca="false">E33-G33</f>
        <v>-0.416948934466035</v>
      </c>
      <c r="J33" s="11"/>
    </row>
    <row r="34" customFormat="false" ht="15" hidden="false" customHeight="false" outlineLevel="0" collapsed="false">
      <c r="A34" s="7" t="s">
        <v>105</v>
      </c>
      <c r="B34" s="7" t="s">
        <v>76</v>
      </c>
      <c r="C34" s="8" t="n">
        <v>35.0012856906714</v>
      </c>
      <c r="D34" s="9" t="n">
        <v>106.875300991006</v>
      </c>
      <c r="E34" s="9" t="n">
        <v>112.571024724117</v>
      </c>
      <c r="F34" s="10" t="n">
        <f aca="false">20*LOG10(4*PI()*C34*154000000000/299792458)</f>
        <v>107.079877587395</v>
      </c>
      <c r="G34" s="10" t="n">
        <f aca="false">20*LOG10(4*PI()*C34*300000000000/299792458)</f>
        <v>112.871888265059</v>
      </c>
      <c r="H34" s="10" t="n">
        <f aca="false">D34-F34</f>
        <v>-0.204576596388264</v>
      </c>
      <c r="I34" s="10" t="n">
        <f aca="false">E34-G34</f>
        <v>-0.300863540941151</v>
      </c>
      <c r="J34" s="11"/>
    </row>
    <row r="35" customFormat="false" ht="15" hidden="false" customHeight="false" outlineLevel="0" collapsed="false">
      <c r="A35" s="7" t="s">
        <v>106</v>
      </c>
      <c r="B35" s="7" t="s">
        <v>76</v>
      </c>
      <c r="C35" s="8" t="n">
        <v>36.0012499782994</v>
      </c>
      <c r="D35" s="9" t="n">
        <v>108.688787733202</v>
      </c>
      <c r="E35" s="9" t="n">
        <v>114.401786549096</v>
      </c>
      <c r="F35" s="10" t="n">
        <f aca="false">20*LOG10(4*PI()*C35*154000000000/299792458)</f>
        <v>107.324549236877</v>
      </c>
      <c r="G35" s="10" t="n">
        <f aca="false">20*LOG10(4*PI()*C35*300000000000/299792458)</f>
        <v>113.116559914541</v>
      </c>
      <c r="H35" s="10" t="n">
        <f aca="false">D35-F35</f>
        <v>1.36423849632492</v>
      </c>
      <c r="I35" s="10" t="n">
        <f aca="false">E35-G35</f>
        <v>1.28522663455465</v>
      </c>
      <c r="J35" s="11"/>
    </row>
    <row r="36" customFormat="false" ht="15" hidden="false" customHeight="false" outlineLevel="0" collapsed="false">
      <c r="A36" s="7" t="s">
        <v>107</v>
      </c>
      <c r="B36" s="7" t="s">
        <v>76</v>
      </c>
      <c r="C36" s="8" t="n">
        <v>37.0012161962279</v>
      </c>
      <c r="D36" s="9" t="n">
        <v>108.325684348631</v>
      </c>
      <c r="E36" s="9" t="n">
        <v>113.833218128148</v>
      </c>
      <c r="F36" s="10" t="n">
        <f aca="false">20*LOG10(4*PI()*C36*154000000000/299792458)</f>
        <v>107.562517621915</v>
      </c>
      <c r="G36" s="10" t="n">
        <f aca="false">20*LOG10(4*PI()*C36*300000000000/299792458)</f>
        <v>113.354528299579</v>
      </c>
      <c r="H36" s="10" t="n">
        <f aca="false">D36-F36</f>
        <v>0.763166726716449</v>
      </c>
      <c r="I36" s="10" t="n">
        <f aca="false">E36-G36</f>
        <v>0.478689828569074</v>
      </c>
      <c r="J36" s="11"/>
    </row>
    <row r="37" customFormat="false" ht="15" hidden="false" customHeight="false" outlineLevel="0" collapsed="false">
      <c r="A37" s="7" t="s">
        <v>108</v>
      </c>
      <c r="B37" s="7" t="s">
        <v>76</v>
      </c>
      <c r="C37" s="8" t="n">
        <v>38.0011841920749</v>
      </c>
      <c r="D37" s="9" t="n">
        <v>107.302411840788</v>
      </c>
      <c r="E37" s="9" t="n">
        <v>114.95439424601</v>
      </c>
      <c r="F37" s="10" t="n">
        <f aca="false">20*LOG10(4*PI()*C37*154000000000/299792458)</f>
        <v>107.79414024467</v>
      </c>
      <c r="G37" s="10" t="n">
        <f aca="false">20*LOG10(4*PI()*C37*300000000000/299792458)</f>
        <v>113.586150922334</v>
      </c>
      <c r="H37" s="10" t="n">
        <f aca="false">D37-F37</f>
        <v>-0.491728403882306</v>
      </c>
      <c r="I37" s="10" t="n">
        <f aca="false">E37-G37</f>
        <v>1.368243323676</v>
      </c>
      <c r="J37" s="11"/>
    </row>
    <row r="38" customFormat="false" ht="15" hidden="false" customHeight="false" outlineLevel="0" collapsed="false">
      <c r="A38" s="7" t="s">
        <v>109</v>
      </c>
      <c r="B38" s="7" t="s">
        <v>76</v>
      </c>
      <c r="C38" s="8" t="n">
        <v>39.0011538290856</v>
      </c>
      <c r="D38" s="9" t="n">
        <v>107.752338682227</v>
      </c>
      <c r="E38" s="9" t="n">
        <v>116.029847473408</v>
      </c>
      <c r="F38" s="10" t="n">
        <f aca="false">20*LOG10(4*PI()*C38*154000000000/299792458)</f>
        <v>108.019746750523</v>
      </c>
      <c r="G38" s="10" t="n">
        <f aca="false">20*LOG10(4*PI()*C38*300000000000/299792458)</f>
        <v>113.811757428187</v>
      </c>
      <c r="H38" s="10" t="n">
        <f aca="false">D38-F38</f>
        <v>-0.267408068296774</v>
      </c>
      <c r="I38" s="10" t="n">
        <f aca="false">E38-G38</f>
        <v>2.21809004522065</v>
      </c>
      <c r="J38" s="11"/>
    </row>
    <row r="39" customFormat="false" ht="15" hidden="false" customHeight="false" outlineLevel="0" collapsed="false">
      <c r="A39" s="7" t="s">
        <v>110</v>
      </c>
      <c r="B39" s="7" t="s">
        <v>76</v>
      </c>
      <c r="C39" s="8" t="n">
        <v>40.0011249841801</v>
      </c>
      <c r="D39" s="9" t="n">
        <v>108.455811368115</v>
      </c>
      <c r="E39" s="9" t="n">
        <v>112.174775463363</v>
      </c>
      <c r="F39" s="10" t="n">
        <f aca="false">20*LOG10(4*PI()*C39*154000000000/299792458)</f>
        <v>108.239641748948</v>
      </c>
      <c r="G39" s="10" t="n">
        <f aca="false">20*LOG10(4*PI()*C39*300000000000/299792458)</f>
        <v>114.031652426612</v>
      </c>
      <c r="H39" s="10" t="n">
        <f aca="false">D39-F39</f>
        <v>0.216169619167459</v>
      </c>
      <c r="I39" s="10" t="n">
        <f aca="false">E39-G39</f>
        <v>-1.85687696324872</v>
      </c>
      <c r="J39" s="11"/>
    </row>
    <row r="40" customFormat="false" ht="15" hidden="false" customHeight="false" outlineLevel="0" collapsed="false">
      <c r="A40" s="7" t="s">
        <v>111</v>
      </c>
      <c r="B40" s="7" t="s">
        <v>76</v>
      </c>
      <c r="C40" s="8" t="n">
        <v>41.0010975462853</v>
      </c>
      <c r="D40" s="9" t="n">
        <v>106.183411504866</v>
      </c>
      <c r="E40" s="9" t="n">
        <v>113.874103897665</v>
      </c>
      <c r="F40" s="10" t="n">
        <f aca="false">20*LOG10(4*PI()*C40*154000000000/299792458)</f>
        <v>108.454107286137</v>
      </c>
      <c r="G40" s="10" t="n">
        <f aca="false">20*LOG10(4*PI()*C40*300000000000/299792458)</f>
        <v>114.246117963801</v>
      </c>
      <c r="H40" s="10" t="n">
        <f aca="false">D40-F40</f>
        <v>-2.27069578127096</v>
      </c>
      <c r="I40" s="10" t="n">
        <f aca="false">E40-G40</f>
        <v>-0.372014066136146</v>
      </c>
      <c r="J40" s="11"/>
    </row>
    <row r="41" customFormat="false" ht="15" hidden="false" customHeight="false" outlineLevel="0" collapsed="false">
      <c r="A41" s="7" t="s">
        <v>112</v>
      </c>
      <c r="B41" s="7" t="s">
        <v>76</v>
      </c>
      <c r="C41" s="8" t="n">
        <v>42.0010714149056</v>
      </c>
      <c r="D41" s="9" t="n">
        <v>108.23292392869</v>
      </c>
      <c r="E41" s="9" t="n">
        <v>113.257822072519</v>
      </c>
      <c r="F41" s="10" t="n">
        <f aca="false">20*LOG10(4*PI()*C41*154000000000/299792458)</f>
        <v>108.663405019736</v>
      </c>
      <c r="G41" s="10" t="n">
        <f aca="false">20*LOG10(4*PI()*C41*300000000000/299792458)</f>
        <v>114.4554156974</v>
      </c>
      <c r="H41" s="10" t="n">
        <f aca="false">D41-F41</f>
        <v>-0.430481091045323</v>
      </c>
      <c r="I41" s="10" t="n">
        <f aca="false">E41-G41</f>
        <v>-1.1975936248807</v>
      </c>
      <c r="J41" s="11"/>
    </row>
    <row r="42" customFormat="false" ht="15" hidden="false" customHeight="false" outlineLevel="0" collapsed="false">
      <c r="A42" s="7" t="s">
        <v>113</v>
      </c>
      <c r="B42" s="7" t="s">
        <v>76</v>
      </c>
      <c r="C42" s="8" t="n">
        <v>43.0010464988935</v>
      </c>
      <c r="D42" s="9" t="n">
        <v>108.160961266544</v>
      </c>
      <c r="E42" s="9" t="n">
        <v>114.057497179283</v>
      </c>
      <c r="F42" s="10" t="n">
        <f aca="false">20*LOG10(4*PI()*C42*154000000000/299792458)</f>
        <v>108.867778137723</v>
      </c>
      <c r="G42" s="10" t="n">
        <f aca="false">20*LOG10(4*PI()*C42*300000000000/299792458)</f>
        <v>114.659788815387</v>
      </c>
      <c r="H42" s="10" t="n">
        <f aca="false">D42-F42</f>
        <v>-0.706816871178887</v>
      </c>
      <c r="I42" s="10" t="n">
        <f aca="false">E42-G42</f>
        <v>-0.602291636103757</v>
      </c>
      <c r="J42" s="11"/>
    </row>
    <row r="43" customFormat="false" ht="15" hidden="false" customHeight="false" outlineLevel="0" collapsed="false">
      <c r="A43" s="7" t="s">
        <v>114</v>
      </c>
      <c r="B43" s="7" t="s">
        <v>76</v>
      </c>
      <c r="C43" s="8" t="n">
        <v>44.001022715387</v>
      </c>
      <c r="D43" s="9" t="n">
        <v>107.41931025789</v>
      </c>
      <c r="E43" s="9" t="n">
        <v>114.114755192039</v>
      </c>
      <c r="F43" s="10" t="n">
        <f aca="false">20*LOG10(4*PI()*C43*154000000000/299792458)</f>
        <v>109.06745305674</v>
      </c>
      <c r="G43" s="10" t="n">
        <f aca="false">20*LOG10(4*PI()*C43*300000000000/299792458)</f>
        <v>114.859463734404</v>
      </c>
      <c r="H43" s="10" t="n">
        <f aca="false">D43-F43</f>
        <v>-1.64814279884958</v>
      </c>
      <c r="I43" s="10" t="n">
        <f aca="false">E43-G43</f>
        <v>-0.74470854236499</v>
      </c>
      <c r="J43" s="11"/>
    </row>
    <row r="44" customFormat="false" ht="15" hidden="false" customHeight="false" outlineLevel="0" collapsed="false">
      <c r="A44" s="7" t="s">
        <v>115</v>
      </c>
      <c r="B44" s="7" t="s">
        <v>76</v>
      </c>
      <c r="C44" s="8" t="n">
        <v>45.0009999888891</v>
      </c>
      <c r="D44" s="9" t="n">
        <v>109.132218923474</v>
      </c>
      <c r="E44" s="9" t="n">
        <v>115.390032365936</v>
      </c>
      <c r="F44" s="10" t="n">
        <f aca="false">20*LOG10(4*PI()*C44*154000000000/299792458)</f>
        <v>109.2626409296</v>
      </c>
      <c r="G44" s="10" t="n">
        <f aca="false">20*LOG10(4*PI()*C44*300000000000/299792458)</f>
        <v>115.054651607264</v>
      </c>
      <c r="H44" s="10" t="n">
        <f aca="false">D44-F44</f>
        <v>-0.130422006126537</v>
      </c>
      <c r="I44" s="10" t="n">
        <f aca="false">E44-G44</f>
        <v>0.335380758671477</v>
      </c>
      <c r="J44" s="11"/>
    </row>
    <row r="45" customFormat="false" ht="15" hidden="false" customHeight="false" outlineLevel="0" collapsed="false">
      <c r="A45" s="7" t="s">
        <v>116</v>
      </c>
      <c r="B45" s="7" t="s">
        <v>117</v>
      </c>
      <c r="C45" s="8" t="n">
        <v>7.06458774451843</v>
      </c>
      <c r="D45" s="9" t="n">
        <v>108.542999749519</v>
      </c>
      <c r="E45" s="9" t="n">
        <v>113.623930160956</v>
      </c>
      <c r="F45" s="10" t="n">
        <f aca="false">20*LOG10(4*PI()*C45*154000000000/299792458)</f>
        <v>93.1799341102033</v>
      </c>
      <c r="G45" s="10" t="n">
        <f aca="false">20*LOG10(4*PI()*C45*300000000000/299792458)</f>
        <v>98.9719447878673</v>
      </c>
      <c r="H45" s="10" t="n">
        <f aca="false">D45-F45</f>
        <v>15.3630656393161</v>
      </c>
      <c r="I45" s="10" t="n">
        <f aca="false">E45-G45</f>
        <v>14.6519853730891</v>
      </c>
      <c r="J45" s="11"/>
    </row>
    <row r="46" customFormat="false" ht="15" hidden="false" customHeight="false" outlineLevel="0" collapsed="false">
      <c r="A46" s="7" t="s">
        <v>118</v>
      </c>
      <c r="B46" s="7" t="s">
        <v>117</v>
      </c>
      <c r="C46" s="8" t="n">
        <v>8.01925183542704</v>
      </c>
      <c r="D46" s="9" t="n">
        <v>101.718723822885</v>
      </c>
      <c r="E46" s="9" t="n">
        <v>108.34498334888</v>
      </c>
      <c r="F46" s="10" t="n">
        <f aca="false">20*LOG10(4*PI()*C46*154000000000/299792458)</f>
        <v>94.2808746828441</v>
      </c>
      <c r="G46" s="10" t="n">
        <f aca="false">20*LOG10(4*PI()*C46*300000000000/299792458)</f>
        <v>100.072885360508</v>
      </c>
      <c r="H46" s="10" t="n">
        <f aca="false">D46-F46</f>
        <v>7.4378491400411</v>
      </c>
      <c r="I46" s="10" t="n">
        <f aca="false">E46-G46</f>
        <v>8.27209798837231</v>
      </c>
      <c r="J46" s="11"/>
    </row>
    <row r="47" customFormat="false" ht="15" hidden="false" customHeight="false" outlineLevel="0" collapsed="false">
      <c r="A47" s="7" t="s">
        <v>119</v>
      </c>
      <c r="B47" s="7" t="s">
        <v>117</v>
      </c>
      <c r="C47" s="8" t="n">
        <v>8.9837853936968</v>
      </c>
      <c r="D47" s="9" t="n">
        <v>103.572508655638</v>
      </c>
      <c r="E47" s="9" t="n">
        <v>107.157757791607</v>
      </c>
      <c r="F47" s="10" t="n">
        <f aca="false">20*LOG10(4*PI()*C47*154000000000/299792458)</f>
        <v>95.2673850160438</v>
      </c>
      <c r="G47" s="10" t="n">
        <f aca="false">20*LOG10(4*PI()*C47*300000000000/299792458)</f>
        <v>101.059395693708</v>
      </c>
      <c r="H47" s="10" t="n">
        <f aca="false">D47-F47</f>
        <v>8.30512363959397</v>
      </c>
      <c r="I47" s="10" t="n">
        <f aca="false">E47-G47</f>
        <v>6.09836209789889</v>
      </c>
      <c r="J47" s="11"/>
    </row>
    <row r="48" customFormat="false" ht="15" hidden="false" customHeight="false" outlineLevel="0" collapsed="false">
      <c r="A48" s="7" t="s">
        <v>120</v>
      </c>
      <c r="B48" s="7" t="s">
        <v>117</v>
      </c>
      <c r="C48" s="8" t="n">
        <v>9.95532018570975</v>
      </c>
      <c r="D48" s="9" t="n">
        <v>118.374927102003</v>
      </c>
      <c r="E48" s="9" t="n">
        <v>115.475860676588</v>
      </c>
      <c r="F48" s="10" t="n">
        <f aca="false">20*LOG10(4*PI()*C48*154000000000/299792458)</f>
        <v>96.1593022883136</v>
      </c>
      <c r="G48" s="10" t="n">
        <f aca="false">20*LOG10(4*PI()*C48*300000000000/299792458)</f>
        <v>101.951312965978</v>
      </c>
      <c r="H48" s="10" t="n">
        <f aca="false">D48-F48</f>
        <v>22.2156248136892</v>
      </c>
      <c r="I48" s="10" t="n">
        <f aca="false">E48-G48</f>
        <v>13.5245477106103</v>
      </c>
      <c r="J48" s="11"/>
    </row>
    <row r="49" customFormat="false" ht="15" hidden="false" customHeight="false" outlineLevel="0" collapsed="false">
      <c r="A49" s="7" t="s">
        <v>121</v>
      </c>
      <c r="B49" s="7" t="s">
        <v>117</v>
      </c>
      <c r="C49" s="8" t="n">
        <v>10.9319897548434</v>
      </c>
      <c r="D49" s="9" t="n">
        <v>106.517247332481</v>
      </c>
      <c r="E49" s="9" t="n">
        <v>115.095870769193</v>
      </c>
      <c r="F49" s="10" t="n">
        <f aca="false">20*LOG10(4*PI()*C49*154000000000/299792458)</f>
        <v>96.9721819588548</v>
      </c>
      <c r="G49" s="10" t="n">
        <f aca="false">20*LOG10(4*PI()*C49*300000000000/299792458)</f>
        <v>102.764192636519</v>
      </c>
      <c r="H49" s="10" t="n">
        <f aca="false">D49-F49</f>
        <v>9.5450653736264</v>
      </c>
      <c r="I49" s="10" t="n">
        <f aca="false">E49-G49</f>
        <v>12.3316781326741</v>
      </c>
      <c r="J49" s="11"/>
    </row>
    <row r="50" customFormat="false" ht="15" hidden="false" customHeight="false" outlineLevel="0" collapsed="false">
      <c r="A50" s="7" t="s">
        <v>122</v>
      </c>
      <c r="B50" s="7" t="s">
        <v>117</v>
      </c>
      <c r="C50" s="8" t="n">
        <v>11.9125312171679</v>
      </c>
      <c r="D50" s="9" t="n">
        <v>114.0269231393</v>
      </c>
      <c r="E50" s="9" t="n">
        <v>118.457073316467</v>
      </c>
      <c r="F50" s="10" t="n">
        <f aca="false">20*LOG10(4*PI()*C50*154000000000/299792458)</f>
        <v>97.7182786732209</v>
      </c>
      <c r="G50" s="10" t="n">
        <f aca="false">20*LOG10(4*PI()*C50*300000000000/299792458)</f>
        <v>103.510289350885</v>
      </c>
      <c r="H50" s="10" t="n">
        <f aca="false">D50-F50</f>
        <v>16.3086444660791</v>
      </c>
      <c r="I50" s="10" t="n">
        <f aca="false">E50-G50</f>
        <v>14.9467839655822</v>
      </c>
      <c r="J50" s="11"/>
    </row>
    <row r="51" customFormat="false" ht="15" hidden="false" customHeight="false" outlineLevel="0" collapsed="false">
      <c r="A51" s="7" t="s">
        <v>123</v>
      </c>
      <c r="B51" s="7" t="s">
        <v>117</v>
      </c>
      <c r="C51" s="8" t="n">
        <v>12.8960614142458</v>
      </c>
      <c r="D51" s="9" t="n">
        <v>112.05618447431</v>
      </c>
      <c r="E51" s="9" t="n">
        <v>122.307117147964</v>
      </c>
      <c r="F51" s="10" t="n">
        <f aca="false">20*LOG10(4*PI()*C51*154000000000/299792458)</f>
        <v>98.4073394922941</v>
      </c>
      <c r="G51" s="10" t="n">
        <f aca="false">20*LOG10(4*PI()*C51*300000000000/299792458)</f>
        <v>104.199350169958</v>
      </c>
      <c r="H51" s="10" t="n">
        <f aca="false">D51-F51</f>
        <v>13.6488449820157</v>
      </c>
      <c r="I51" s="10" t="n">
        <f aca="false">E51-G51</f>
        <v>18.107766978006</v>
      </c>
      <c r="J51" s="11"/>
    </row>
    <row r="52" customFormat="false" ht="15" hidden="false" customHeight="false" outlineLevel="0" collapsed="false">
      <c r="A52" s="7" t="s">
        <v>124</v>
      </c>
      <c r="B52" s="7" t="s">
        <v>117</v>
      </c>
      <c r="C52" s="8" t="n">
        <v>13.8819451086654</v>
      </c>
      <c r="D52" s="9" t="n">
        <v>116.580869654536</v>
      </c>
      <c r="E52" s="9" t="n">
        <v>119.7946717532</v>
      </c>
      <c r="F52" s="10" t="n">
        <f aca="false">20*LOG10(4*PI()*C52*154000000000/299792458)</f>
        <v>99.047204094671</v>
      </c>
      <c r="G52" s="10" t="n">
        <f aca="false">20*LOG10(4*PI()*C52*300000000000/299792458)</f>
        <v>104.839214772335</v>
      </c>
      <c r="H52" s="10" t="n">
        <f aca="false">D52-F52</f>
        <v>17.5336655598649</v>
      </c>
      <c r="I52" s="10" t="n">
        <f aca="false">E52-G52</f>
        <v>14.9554569808653</v>
      </c>
      <c r="J52" s="11"/>
    </row>
    <row r="53" customFormat="false" ht="15" hidden="false" customHeight="false" outlineLevel="0" collapsed="false">
      <c r="A53" s="7" t="s">
        <v>125</v>
      </c>
      <c r="B53" s="7" t="s">
        <v>117</v>
      </c>
      <c r="C53" s="8" t="n">
        <v>14.8697141868968</v>
      </c>
      <c r="D53" s="9" t="n">
        <v>115.827667651009</v>
      </c>
      <c r="E53" s="9" t="n">
        <v>121.146104655208</v>
      </c>
      <c r="F53" s="10" t="n">
        <f aca="false">20*LOG10(4*PI()*C53*154000000000/299792458)</f>
        <v>99.6442500578123</v>
      </c>
      <c r="G53" s="10" t="n">
        <f aca="false">20*LOG10(4*PI()*C53*300000000000/299792458)</f>
        <v>105.436260735476</v>
      </c>
      <c r="H53" s="10" t="n">
        <f aca="false">D53-F53</f>
        <v>16.1834175931965</v>
      </c>
      <c r="I53" s="10" t="n">
        <f aca="false">E53-G53</f>
        <v>15.7098439197318</v>
      </c>
      <c r="J53" s="11"/>
    </row>
    <row r="54" customFormat="false" ht="15" hidden="false" customHeight="false" outlineLevel="0" collapsed="false">
      <c r="A54" s="7" t="s">
        <v>126</v>
      </c>
      <c r="B54" s="7" t="s">
        <v>117</v>
      </c>
      <c r="C54" s="8" t="n">
        <v>15.85901636294</v>
      </c>
      <c r="D54" s="9" t="n">
        <v>116.725331450781</v>
      </c>
      <c r="E54" s="9" t="n">
        <v>120.466197313933</v>
      </c>
      <c r="F54" s="10" t="n">
        <f aca="false">20*LOG10(4*PI()*C54*154000000000/299792458)</f>
        <v>100.20372258274</v>
      </c>
      <c r="G54" s="10" t="n">
        <f aca="false">20*LOG10(4*PI()*C54*300000000000/299792458)</f>
        <v>105.995733260404</v>
      </c>
      <c r="H54" s="10" t="n">
        <f aca="false">D54-F54</f>
        <v>16.5216088680411</v>
      </c>
      <c r="I54" s="10" t="n">
        <f aca="false">E54-G54</f>
        <v>14.4704640535295</v>
      </c>
      <c r="J54" s="11"/>
    </row>
    <row r="55" customFormat="false" ht="15" hidden="false" customHeight="false" outlineLevel="0" collapsed="false">
      <c r="A55" s="7" t="s">
        <v>127</v>
      </c>
      <c r="B55" s="7" t="s">
        <v>117</v>
      </c>
      <c r="C55" s="8" t="n">
        <v>16.8495815971792</v>
      </c>
      <c r="D55" s="9" t="n">
        <v>117.317658730732</v>
      </c>
      <c r="E55" s="9" t="n">
        <v>120.074857542017</v>
      </c>
      <c r="F55" s="10" t="n">
        <f aca="false">20*LOG10(4*PI()*C55*154000000000/299792458)</f>
        <v>100.729980060514</v>
      </c>
      <c r="G55" s="10" t="n">
        <f aca="false">20*LOG10(4*PI()*C55*300000000000/299792458)</f>
        <v>106.521990738178</v>
      </c>
      <c r="H55" s="10" t="n">
        <f aca="false">D55-F55</f>
        <v>16.5876786702179</v>
      </c>
      <c r="I55" s="10" t="n">
        <f aca="false">E55-G55</f>
        <v>13.5528668038394</v>
      </c>
      <c r="J55" s="11"/>
    </row>
    <row r="56" customFormat="false" ht="15" hidden="false" customHeight="false" outlineLevel="0" collapsed="false">
      <c r="A56" s="7" t="s">
        <v>128</v>
      </c>
      <c r="B56" s="7" t="s">
        <v>117</v>
      </c>
      <c r="C56" s="8" t="n">
        <v>17.8411995112436</v>
      </c>
      <c r="D56" s="9" t="n">
        <v>115.723076625386</v>
      </c>
      <c r="E56" s="9" t="n">
        <v>122.157928786025</v>
      </c>
      <c r="F56" s="10" t="n">
        <f aca="false">20*LOG10(4*PI()*C56*154000000000/299792458)</f>
        <v>101.226678634484</v>
      </c>
      <c r="G56" s="10" t="n">
        <f aca="false">20*LOG10(4*PI()*C56*300000000000/299792458)</f>
        <v>107.018689312148</v>
      </c>
      <c r="H56" s="10" t="n">
        <f aca="false">D56-F56</f>
        <v>14.4963979909019</v>
      </c>
      <c r="I56" s="10" t="n">
        <f aca="false">E56-G56</f>
        <v>15.1392394738774</v>
      </c>
      <c r="J56" s="11"/>
    </row>
    <row r="57" customFormat="false" ht="15" hidden="false" customHeight="false" outlineLevel="0" collapsed="false">
      <c r="A57" s="7" t="s">
        <v>129</v>
      </c>
      <c r="B57" s="7" t="s">
        <v>117</v>
      </c>
      <c r="C57" s="8" t="n">
        <v>18.833703831164</v>
      </c>
      <c r="D57" s="9" t="n">
        <v>119.57918145864</v>
      </c>
      <c r="E57" s="9" t="n">
        <v>127.004272416343</v>
      </c>
      <c r="F57" s="10" t="n">
        <f aca="false">20*LOG10(4*PI()*C57*154000000000/299792458)</f>
        <v>101.696912371667</v>
      </c>
      <c r="G57" s="10" t="n">
        <f aca="false">20*LOG10(4*PI()*C57*300000000000/299792458)</f>
        <v>107.488923049331</v>
      </c>
      <c r="H57" s="10" t="n">
        <f aca="false">D57-F57</f>
        <v>17.8822690869729</v>
      </c>
      <c r="I57" s="10" t="n">
        <f aca="false">E57-G57</f>
        <v>19.5153493670118</v>
      </c>
      <c r="J57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7" min="4" style="0" width="11"/>
    <col collapsed="false" customWidth="true" hidden="false" outlineLevel="0" max="9" min="8" style="0" width="12"/>
    <col collapsed="false" customWidth="true" hidden="false" outlineLevel="0" max="10" min="10" style="0" width="40"/>
  </cols>
  <sheetData>
    <row r="1" customFormat="false" ht="17.3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5" t="s">
        <v>131</v>
      </c>
    </row>
    <row r="4" customFormat="false" ht="45" hidden="false" customHeight="true" outlineLevel="0" collapsed="false">
      <c r="A4" s="6" t="s">
        <v>66</v>
      </c>
      <c r="B4" s="6" t="s">
        <v>10</v>
      </c>
      <c r="C4" s="6" t="s">
        <v>67</v>
      </c>
      <c r="D4" s="6" t="s">
        <v>132</v>
      </c>
      <c r="E4" s="6" t="s">
        <v>133</v>
      </c>
      <c r="F4" s="6" t="s">
        <v>134</v>
      </c>
      <c r="G4" s="6" t="s">
        <v>135</v>
      </c>
      <c r="H4" s="6" t="s">
        <v>136</v>
      </c>
      <c r="I4" s="6" t="s">
        <v>137</v>
      </c>
      <c r="J4" s="6" t="s">
        <v>74</v>
      </c>
    </row>
    <row r="5" customFormat="false" ht="15" hidden="false" customHeight="false" outlineLevel="0" collapsed="false">
      <c r="A5" s="7" t="s">
        <v>75</v>
      </c>
      <c r="B5" s="7" t="s">
        <v>76</v>
      </c>
      <c r="C5" s="12" t="n">
        <f aca="false">PerPoint_PL!C5</f>
        <v>6.00749531835024</v>
      </c>
      <c r="D5" s="9" t="n">
        <v>15.745694967666</v>
      </c>
      <c r="E5" s="9" t="n">
        <v>12.6831294804416</v>
      </c>
      <c r="F5" s="9" t="n">
        <v>20.5080313307132</v>
      </c>
      <c r="G5" s="9" t="n">
        <v>20.1994630467336</v>
      </c>
      <c r="H5" s="9" t="n">
        <v>0.22965543875924</v>
      </c>
      <c r="I5" s="9" t="n">
        <v>-4.85113261395989</v>
      </c>
      <c r="J5" s="13"/>
    </row>
    <row r="6" customFormat="false" ht="15" hidden="false" customHeight="false" outlineLevel="0" collapsed="false">
      <c r="A6" s="7" t="s">
        <v>77</v>
      </c>
      <c r="B6" s="7" t="s">
        <v>76</v>
      </c>
      <c r="C6" s="12" t="n">
        <f aca="false">PerPoint_PL!C6</f>
        <v>7.00642562224134</v>
      </c>
      <c r="D6" s="9" t="n">
        <v>29.5500132004773</v>
      </c>
      <c r="E6" s="9" t="n">
        <v>20.3059533540216</v>
      </c>
      <c r="F6" s="9" t="n">
        <v>23.8451284869274</v>
      </c>
      <c r="G6" s="9" t="n">
        <v>19.4291082600126</v>
      </c>
      <c r="H6" s="9" t="n">
        <v>0.415391856859196</v>
      </c>
      <c r="I6" s="9" t="n">
        <v>3.69043667846169</v>
      </c>
      <c r="J6" s="13"/>
    </row>
    <row r="7" customFormat="false" ht="15" hidden="false" customHeight="false" outlineLevel="0" collapsed="false">
      <c r="A7" s="7" t="s">
        <v>78</v>
      </c>
      <c r="B7" s="7" t="s">
        <v>76</v>
      </c>
      <c r="C7" s="12" t="n">
        <f aca="false">PerPoint_PL!C7</f>
        <v>8.00562302385017</v>
      </c>
      <c r="D7" s="9" t="n">
        <v>19.399028746409</v>
      </c>
      <c r="E7" s="9" t="n">
        <v>13.5801710185189</v>
      </c>
      <c r="F7" s="9" t="n">
        <v>19.6843353175239</v>
      </c>
      <c r="G7" s="9" t="n">
        <v>17.5213229490014</v>
      </c>
      <c r="H7" s="9" t="n">
        <v>-0.189795505495464</v>
      </c>
      <c r="I7" s="9" t="n">
        <v>0.759143661952142</v>
      </c>
      <c r="J7" s="13"/>
    </row>
    <row r="8" customFormat="false" ht="15" hidden="false" customHeight="false" outlineLevel="0" collapsed="false">
      <c r="A8" s="7" t="s">
        <v>79</v>
      </c>
      <c r="B8" s="7" t="s">
        <v>76</v>
      </c>
      <c r="C8" s="12" t="n">
        <f aca="false">PerPoint_PL!C8</f>
        <v>9.00499861188218</v>
      </c>
      <c r="D8" s="9" t="n">
        <v>21.4934483410408</v>
      </c>
      <c r="E8" s="9" t="n">
        <v>16.0781966215428</v>
      </c>
      <c r="F8" s="9" t="n">
        <v>22.6104835400779</v>
      </c>
      <c r="G8" s="9" t="n">
        <v>15.7155913278164</v>
      </c>
      <c r="H8" s="9" t="n">
        <v>-4.60710743581403</v>
      </c>
      <c r="I8" s="9" t="n">
        <v>-1.41045063679051</v>
      </c>
      <c r="J8" s="13"/>
    </row>
    <row r="9" customFormat="false" ht="15" hidden="false" customHeight="false" outlineLevel="0" collapsed="false">
      <c r="A9" s="7" t="s">
        <v>80</v>
      </c>
      <c r="B9" s="7" t="s">
        <v>76</v>
      </c>
      <c r="C9" s="12" t="n">
        <f aca="false">PerPoint_PL!C9</f>
        <v>10.0044989879554</v>
      </c>
      <c r="D9" s="9" t="n">
        <v>37.9097587376083</v>
      </c>
      <c r="E9" s="9" t="n">
        <v>17.8778496481669</v>
      </c>
      <c r="F9" s="9" t="n">
        <v>24.1403885280776</v>
      </c>
      <c r="G9" s="9" t="n">
        <v>15.0710006653484</v>
      </c>
      <c r="H9" s="9" t="n">
        <v>-1.2025794244051</v>
      </c>
      <c r="I9" s="9" t="n">
        <v>0.950485072360619</v>
      </c>
      <c r="J9" s="13"/>
    </row>
    <row r="10" customFormat="false" ht="15" hidden="false" customHeight="false" outlineLevel="0" collapsed="false">
      <c r="A10" s="7" t="s">
        <v>81</v>
      </c>
      <c r="B10" s="7" t="s">
        <v>76</v>
      </c>
      <c r="C10" s="12" t="n">
        <f aca="false">PerPoint_PL!C10</f>
        <v>11.0040901486675</v>
      </c>
      <c r="D10" s="9" t="n">
        <v>31.9735909704963</v>
      </c>
      <c r="E10" s="9" t="n">
        <v>23.3264355230546</v>
      </c>
      <c r="F10" s="9" t="n">
        <v>18.0743004742362</v>
      </c>
      <c r="G10" s="9" t="n">
        <v>15.805404448171</v>
      </c>
      <c r="H10" s="9" t="n">
        <v>-1.38930549104434</v>
      </c>
      <c r="I10" s="9" t="n">
        <v>-1.41815207974621</v>
      </c>
      <c r="J10" s="13"/>
    </row>
    <row r="11" customFormat="false" ht="15" hidden="false" customHeight="false" outlineLevel="0" collapsed="false">
      <c r="A11" s="7" t="s">
        <v>82</v>
      </c>
      <c r="B11" s="7" t="s">
        <v>76</v>
      </c>
      <c r="C11" s="12" t="n">
        <f aca="false">PerPoint_PL!C11</f>
        <v>12.0037494142455</v>
      </c>
      <c r="D11" s="9" t="n">
        <v>33.2614087499805</v>
      </c>
      <c r="E11" s="9" t="n">
        <v>33.8407164765621</v>
      </c>
      <c r="F11" s="9" t="n">
        <v>16.0752279929491</v>
      </c>
      <c r="G11" s="9" t="n">
        <v>16.8769278818609</v>
      </c>
      <c r="H11" s="9" t="n">
        <v>0.26581349056478</v>
      </c>
      <c r="I11" s="9" t="n">
        <v>-1.61016990541626</v>
      </c>
      <c r="J11" s="13"/>
    </row>
    <row r="12" customFormat="false" ht="15" hidden="false" customHeight="false" outlineLevel="0" collapsed="false">
      <c r="A12" s="7" t="s">
        <v>83</v>
      </c>
      <c r="B12" s="7" t="s">
        <v>76</v>
      </c>
      <c r="C12" s="12" t="n">
        <f aca="false">PerPoint_PL!C12</f>
        <v>13.0034610777285</v>
      </c>
      <c r="D12" s="9" t="n">
        <v>35.3234142188894</v>
      </c>
      <c r="E12" s="9" t="n">
        <v>26.4155375681702</v>
      </c>
      <c r="F12" s="9" t="n">
        <v>17.958196739448</v>
      </c>
      <c r="G12" s="9" t="n">
        <v>12.1989828671496</v>
      </c>
      <c r="H12" s="9" t="n">
        <v>-1.5251989221114</v>
      </c>
      <c r="I12" s="9" t="n">
        <v>-1.02997348784045</v>
      </c>
      <c r="J12" s="13"/>
    </row>
    <row r="13" customFormat="false" ht="15" hidden="false" customHeight="false" outlineLevel="0" collapsed="false">
      <c r="A13" s="7" t="s">
        <v>84</v>
      </c>
      <c r="B13" s="7" t="s">
        <v>76</v>
      </c>
      <c r="C13" s="12" t="n">
        <f aca="false">PerPoint_PL!C13</f>
        <v>14.0032139168121</v>
      </c>
      <c r="D13" s="9" t="n">
        <v>37.0206330102479</v>
      </c>
      <c r="E13" s="9" t="n">
        <v>20.8318827280787</v>
      </c>
      <c r="F13" s="9" t="n">
        <v>19.9156956467499</v>
      </c>
      <c r="G13" s="9" t="n">
        <v>10.3654509797482</v>
      </c>
      <c r="H13" s="9" t="n">
        <v>-1.58900636845726</v>
      </c>
      <c r="I13" s="9" t="n">
        <v>-1.95489301583138</v>
      </c>
      <c r="J13" s="13"/>
    </row>
    <row r="14" customFormat="false" ht="15" hidden="false" customHeight="false" outlineLevel="0" collapsed="false">
      <c r="A14" s="7" t="s">
        <v>85</v>
      </c>
      <c r="B14" s="7" t="s">
        <v>76</v>
      </c>
      <c r="C14" s="12" t="n">
        <f aca="false">PerPoint_PL!C14</f>
        <v>15.00299970006</v>
      </c>
      <c r="D14" s="9" t="n">
        <v>47.1090493330752</v>
      </c>
      <c r="E14" s="9" t="n">
        <v>22.186206707743</v>
      </c>
      <c r="F14" s="9" t="n">
        <v>30.2527161513477</v>
      </c>
      <c r="G14" s="9" t="n">
        <v>13.5611164468126</v>
      </c>
      <c r="H14" s="9" t="n">
        <v>-0.218642589155921</v>
      </c>
      <c r="I14" s="9" t="n">
        <v>-0.773260552393003</v>
      </c>
      <c r="J14" s="13"/>
    </row>
    <row r="15" customFormat="false" ht="15" hidden="false" customHeight="false" outlineLevel="0" collapsed="false">
      <c r="A15" s="7" t="s">
        <v>86</v>
      </c>
      <c r="B15" s="7" t="s">
        <v>76</v>
      </c>
      <c r="C15" s="12" t="n">
        <f aca="false">PerPoint_PL!C15</f>
        <v>16.0028122528511</v>
      </c>
      <c r="D15" s="9" t="n">
        <v>29.757043220404</v>
      </c>
      <c r="E15" s="9" t="n">
        <v>25.5204495208339</v>
      </c>
      <c r="F15" s="9" t="n">
        <v>20.1786810260831</v>
      </c>
      <c r="G15" s="9" t="n">
        <v>12.9468946932703</v>
      </c>
      <c r="H15" s="9" t="n">
        <v>-2.41246574457962</v>
      </c>
      <c r="I15" s="9" t="n">
        <v>-0.777665098359904</v>
      </c>
      <c r="J15" s="13"/>
    </row>
    <row r="16" customFormat="false" ht="15" hidden="false" customHeight="false" outlineLevel="0" collapsed="false">
      <c r="A16" s="7" t="s">
        <v>87</v>
      </c>
      <c r="B16" s="7" t="s">
        <v>76</v>
      </c>
      <c r="C16" s="12" t="n">
        <f aca="false">PerPoint_PL!C16</f>
        <v>17.0026468527697</v>
      </c>
      <c r="D16" s="9" t="n">
        <v>37.7671543275557</v>
      </c>
      <c r="E16" s="9" t="n">
        <v>13.8003915398371</v>
      </c>
      <c r="F16" s="9" t="n">
        <v>19.7618174804244</v>
      </c>
      <c r="G16" s="9" t="n">
        <v>12.211421083164</v>
      </c>
      <c r="H16" s="9" t="n">
        <v>-1.3211673443516</v>
      </c>
      <c r="I16" s="9" t="n">
        <v>-1.58196789810077</v>
      </c>
      <c r="J16" s="13"/>
    </row>
    <row r="17" customFormat="false" ht="15" hidden="false" customHeight="false" outlineLevel="0" collapsed="false">
      <c r="A17" s="7" t="s">
        <v>88</v>
      </c>
      <c r="B17" s="7" t="s">
        <v>76</v>
      </c>
      <c r="C17" s="12" t="n">
        <f aca="false">PerPoint_PL!C17</f>
        <v>18.002499826413</v>
      </c>
      <c r="D17" s="9" t="n">
        <v>30.5259082581343</v>
      </c>
      <c r="E17" s="9" t="n">
        <v>29.149129764222</v>
      </c>
      <c r="F17" s="9" t="n">
        <v>22.1870986140458</v>
      </c>
      <c r="G17" s="9" t="n">
        <v>13.2381133130574</v>
      </c>
      <c r="H17" s="9" t="n">
        <v>3.39317891433428</v>
      </c>
      <c r="I17" s="9" t="n">
        <v>0.973779490855923</v>
      </c>
      <c r="J17" s="13"/>
    </row>
    <row r="18" customFormat="false" ht="15" hidden="false" customHeight="false" outlineLevel="0" collapsed="false">
      <c r="A18" s="7" t="s">
        <v>89</v>
      </c>
      <c r="B18" s="7" t="s">
        <v>76</v>
      </c>
      <c r="C18" s="12" t="n">
        <f aca="false">PerPoint_PL!C18</f>
        <v>19.0023682734548</v>
      </c>
      <c r="D18" s="9" t="n">
        <v>44.1285352736888</v>
      </c>
      <c r="E18" s="9" t="n">
        <v>21.9447310473632</v>
      </c>
      <c r="F18" s="9" t="n">
        <v>23.1147237853956</v>
      </c>
      <c r="G18" s="9" t="n">
        <v>11.3490970244966</v>
      </c>
      <c r="H18" s="9" t="n">
        <v>2.72348329233944</v>
      </c>
      <c r="I18" s="9" t="n">
        <v>0.707479876681454</v>
      </c>
      <c r="J18" s="13"/>
    </row>
    <row r="19" customFormat="false" ht="15" hidden="false" customHeight="false" outlineLevel="0" collapsed="false">
      <c r="A19" s="7" t="s">
        <v>90</v>
      </c>
      <c r="B19" s="7" t="s">
        <v>76</v>
      </c>
      <c r="C19" s="12" t="n">
        <f aca="false">PerPoint_PL!C19</f>
        <v>20.0022498734517</v>
      </c>
      <c r="D19" s="9" t="n">
        <v>53.5428036061255</v>
      </c>
      <c r="E19" s="9" t="n">
        <v>17.7395869039163</v>
      </c>
      <c r="F19" s="9" t="n">
        <v>23.380373467809</v>
      </c>
      <c r="G19" s="9" t="n">
        <v>10.1083802426403</v>
      </c>
      <c r="H19" s="9" t="n">
        <v>1.37383033222888</v>
      </c>
      <c r="I19" s="9" t="n">
        <v>-3.39282523644579</v>
      </c>
      <c r="J19" s="13"/>
    </row>
    <row r="20" customFormat="false" ht="15" hidden="false" customHeight="false" outlineLevel="0" collapsed="false">
      <c r="A20" s="7" t="s">
        <v>91</v>
      </c>
      <c r="B20" s="7" t="s">
        <v>76</v>
      </c>
      <c r="C20" s="12" t="n">
        <f aca="false">PerPoint_PL!C20</f>
        <v>21.0021427478246</v>
      </c>
      <c r="D20" s="9" t="n">
        <v>40.904990819374</v>
      </c>
      <c r="E20" s="9" t="n">
        <v>19.402246126169</v>
      </c>
      <c r="F20" s="9" t="n">
        <v>18.3190366801241</v>
      </c>
      <c r="G20" s="9" t="n">
        <v>10.0898980490035</v>
      </c>
      <c r="H20" s="9" t="n">
        <v>0.478277022013094</v>
      </c>
      <c r="I20" s="9" t="n">
        <v>-3.54852717704985</v>
      </c>
      <c r="J20" s="13"/>
    </row>
    <row r="21" customFormat="false" ht="15" hidden="false" customHeight="false" outlineLevel="0" collapsed="false">
      <c r="A21" s="7" t="s">
        <v>92</v>
      </c>
      <c r="B21" s="7" t="s">
        <v>76</v>
      </c>
      <c r="C21" s="12" t="n">
        <f aca="false">PerPoint_PL!C21</f>
        <v>22.002045359466</v>
      </c>
      <c r="D21" s="9" t="n">
        <v>38.0308118964706</v>
      </c>
      <c r="E21" s="9" t="n">
        <v>16.3098219884834</v>
      </c>
      <c r="F21" s="9" t="n">
        <v>22.7377489902237</v>
      </c>
      <c r="G21" s="9" t="n">
        <v>8.96676185630215</v>
      </c>
      <c r="H21" s="9" t="n">
        <v>-3.74563791131688</v>
      </c>
      <c r="I21" s="9" t="n">
        <v>-5.89065318759211</v>
      </c>
      <c r="J21" s="13"/>
    </row>
    <row r="22" customFormat="false" ht="15" hidden="false" customHeight="false" outlineLevel="0" collapsed="false">
      <c r="A22" s="7" t="s">
        <v>93</v>
      </c>
      <c r="B22" s="7" t="s">
        <v>76</v>
      </c>
      <c r="C22" s="12" t="n">
        <f aca="false">PerPoint_PL!C22</f>
        <v>23.0019564385293</v>
      </c>
      <c r="D22" s="9" t="n">
        <v>55.4486933701404</v>
      </c>
      <c r="E22" s="9" t="n">
        <v>35.0558034300257</v>
      </c>
      <c r="F22" s="9" t="n">
        <v>25.9865119229947</v>
      </c>
      <c r="G22" s="9" t="n">
        <v>16.3237155560687</v>
      </c>
      <c r="H22" s="9" t="n">
        <v>-2.46499071633618</v>
      </c>
      <c r="I22" s="9" t="n">
        <v>-1.17409557928463</v>
      </c>
      <c r="J22" s="13"/>
    </row>
    <row r="23" customFormat="false" ht="15" hidden="false" customHeight="false" outlineLevel="0" collapsed="false">
      <c r="A23" s="7" t="s">
        <v>94</v>
      </c>
      <c r="B23" s="7" t="s">
        <v>76</v>
      </c>
      <c r="C23" s="12" t="n">
        <f aca="false">PerPoint_PL!C23</f>
        <v>24.0018749267635</v>
      </c>
      <c r="D23" s="9" t="n">
        <v>54.4379447043136</v>
      </c>
      <c r="E23" s="9" t="n">
        <v>40.5589882765927</v>
      </c>
      <c r="F23" s="9" t="n">
        <v>24.9079026655588</v>
      </c>
      <c r="G23" s="9" t="n">
        <v>19.602707060381</v>
      </c>
      <c r="H23" s="9" t="n">
        <v>1.42564084342749</v>
      </c>
      <c r="I23" s="9" t="n">
        <v>-3.40201690871776</v>
      </c>
      <c r="J23" s="13"/>
    </row>
    <row r="24" customFormat="false" ht="15" hidden="false" customHeight="false" outlineLevel="0" collapsed="false">
      <c r="A24" s="7" t="s">
        <v>95</v>
      </c>
      <c r="B24" s="7" t="s">
        <v>76</v>
      </c>
      <c r="C24" s="12" t="n">
        <f aca="false">PerPoint_PL!C24</f>
        <v>25.0017999352047</v>
      </c>
      <c r="D24" s="9" t="n">
        <v>37.8203852054653</v>
      </c>
      <c r="E24" s="9" t="n">
        <v>38.5388124077207</v>
      </c>
      <c r="F24" s="9" t="n">
        <v>18.622560612736</v>
      </c>
      <c r="G24" s="9" t="n">
        <v>17.3552461953759</v>
      </c>
      <c r="H24" s="9" t="n">
        <v>-3.22034745694041</v>
      </c>
      <c r="I24" s="9" t="n">
        <v>-3.48594564907535</v>
      </c>
      <c r="J24" s="13"/>
    </row>
    <row r="25" customFormat="false" ht="15" hidden="false" customHeight="false" outlineLevel="0" collapsed="false">
      <c r="A25" s="7" t="s">
        <v>96</v>
      </c>
      <c r="B25" s="7" t="s">
        <v>76</v>
      </c>
      <c r="C25" s="12" t="n">
        <f aca="false">PerPoint_PL!C25</f>
        <v>26.0017307116276</v>
      </c>
      <c r="D25" s="9" t="n">
        <v>43.3877269921549</v>
      </c>
      <c r="E25" s="9" t="n">
        <v>16.5805903772289</v>
      </c>
      <c r="F25" s="9" t="n">
        <v>22.8643709680526</v>
      </c>
      <c r="G25" s="9" t="n">
        <v>9.19140806671564</v>
      </c>
      <c r="H25" s="9" t="n">
        <v>-3.04215487358353</v>
      </c>
      <c r="I25" s="9" t="n">
        <v>-5.70979903343077</v>
      </c>
      <c r="J25" s="13"/>
    </row>
    <row r="26" customFormat="false" ht="15" hidden="false" customHeight="false" outlineLevel="0" collapsed="false">
      <c r="A26" s="7" t="s">
        <v>97</v>
      </c>
      <c r="B26" s="7" t="s">
        <v>76</v>
      </c>
      <c r="C26" s="12" t="n">
        <f aca="false">PerPoint_PL!C26</f>
        <v>27.0016666152295</v>
      </c>
      <c r="D26" s="9" t="n">
        <v>47.5451828739046</v>
      </c>
      <c r="E26" s="9" t="n">
        <v>32.4429169856505</v>
      </c>
      <c r="F26" s="9" t="n">
        <v>22.5817452607016</v>
      </c>
      <c r="G26" s="9" t="n">
        <v>17.9375520070431</v>
      </c>
      <c r="H26" s="9" t="n">
        <v>-0.122612690485662</v>
      </c>
      <c r="I26" s="9" t="n">
        <v>-1.6045637377886</v>
      </c>
      <c r="J26" s="13"/>
    </row>
    <row r="27" customFormat="false" ht="15" hidden="false" customHeight="false" outlineLevel="0" collapsed="false">
      <c r="A27" s="7" t="s">
        <v>98</v>
      </c>
      <c r="B27" s="7" t="s">
        <v>76</v>
      </c>
      <c r="C27" s="12" t="n">
        <f aca="false">PerPoint_PL!C27</f>
        <v>28.0016070967364</v>
      </c>
      <c r="D27" s="9" t="n">
        <v>46.0300552881079</v>
      </c>
      <c r="E27" s="9" t="n">
        <v>14.6341439063144</v>
      </c>
      <c r="F27" s="9" t="n">
        <v>23.6702680637586</v>
      </c>
      <c r="G27" s="9" t="n">
        <v>8.35211269942838</v>
      </c>
      <c r="H27" s="9" t="n">
        <v>0.521383821305906</v>
      </c>
      <c r="I27" s="9" t="n">
        <v>-4.55086574184487</v>
      </c>
      <c r="J27" s="13"/>
    </row>
    <row r="28" customFormat="false" ht="15" hidden="false" customHeight="false" outlineLevel="0" collapsed="false">
      <c r="A28" s="7" t="s">
        <v>99</v>
      </c>
      <c r="B28" s="7" t="s">
        <v>76</v>
      </c>
      <c r="C28" s="12" t="n">
        <f aca="false">PerPoint_PL!C28</f>
        <v>29.0015516826255</v>
      </c>
      <c r="D28" s="9" t="n">
        <v>45.6015078122387</v>
      </c>
      <c r="E28" s="9" t="n">
        <v>28.7862018947698</v>
      </c>
      <c r="F28" s="9" t="n">
        <v>23.5814209007816</v>
      </c>
      <c r="G28" s="9" t="n">
        <v>14.9391401167618</v>
      </c>
      <c r="H28" s="9" t="n">
        <v>-0.354452293559049</v>
      </c>
      <c r="I28" s="9" t="n">
        <v>-0.579153641223631</v>
      </c>
      <c r="J28" s="13"/>
    </row>
    <row r="29" customFormat="false" ht="15" hidden="false" customHeight="false" outlineLevel="0" collapsed="false">
      <c r="A29" s="7" t="s">
        <v>100</v>
      </c>
      <c r="B29" s="7" t="s">
        <v>76</v>
      </c>
      <c r="C29" s="12" t="n">
        <f aca="false">PerPoint_PL!C29</f>
        <v>30.0014999625019</v>
      </c>
      <c r="D29" s="9" t="n">
        <v>35.5329108170106</v>
      </c>
      <c r="E29" s="9" t="n">
        <v>30.4260474811907</v>
      </c>
      <c r="F29" s="9" t="n">
        <v>18.2940612034203</v>
      </c>
      <c r="G29" s="9" t="n">
        <v>15.7782423926034</v>
      </c>
      <c r="H29" s="9" t="n">
        <v>-3.34086646116662</v>
      </c>
      <c r="I29" s="9" t="n">
        <v>-0.788646735388191</v>
      </c>
      <c r="J29" s="13"/>
    </row>
    <row r="30" customFormat="false" ht="15" hidden="false" customHeight="false" outlineLevel="0" collapsed="false">
      <c r="A30" s="7" t="s">
        <v>101</v>
      </c>
      <c r="B30" s="7" t="s">
        <v>76</v>
      </c>
      <c r="C30" s="12" t="n">
        <f aca="false">PerPoint_PL!C30</f>
        <v>31.001451578918</v>
      </c>
      <c r="D30" s="9" t="n">
        <v>53.9788349991568</v>
      </c>
      <c r="E30" s="9" t="n">
        <v>38.9205780580137</v>
      </c>
      <c r="F30" s="9" t="n">
        <v>29.6212245220282</v>
      </c>
      <c r="G30" s="9" t="n">
        <v>21.179778958527</v>
      </c>
      <c r="H30" s="9" t="n">
        <v>1.15185491563471</v>
      </c>
      <c r="I30" s="9" t="n">
        <v>-1.94018778840775</v>
      </c>
      <c r="J30" s="13"/>
    </row>
    <row r="31" customFormat="false" ht="15" hidden="false" customHeight="false" outlineLevel="0" collapsed="false">
      <c r="A31" s="7" t="s">
        <v>102</v>
      </c>
      <c r="B31" s="7" t="s">
        <v>76</v>
      </c>
      <c r="C31" s="12" t="n">
        <f aca="false">PerPoint_PL!C31</f>
        <v>32.0014062191023</v>
      </c>
      <c r="D31" s="9" t="n">
        <v>49.3155590008078</v>
      </c>
      <c r="E31" s="9" t="n">
        <v>23.2829647022228</v>
      </c>
      <c r="F31" s="9" t="n">
        <v>28.1792623055368</v>
      </c>
      <c r="G31" s="9" t="n">
        <v>13.970384333197</v>
      </c>
      <c r="H31" s="9" t="n">
        <v>-4.72468824121856</v>
      </c>
      <c r="I31" s="9" t="n">
        <v>-2.43481859679545</v>
      </c>
      <c r="J31" s="13"/>
    </row>
    <row r="32" customFormat="false" ht="15" hidden="false" customHeight="false" outlineLevel="0" collapsed="false">
      <c r="A32" s="7" t="s">
        <v>103</v>
      </c>
      <c r="B32" s="7" t="s">
        <v>76</v>
      </c>
      <c r="C32" s="12" t="n">
        <f aca="false">PerPoint_PL!C32</f>
        <v>33.0013636081905</v>
      </c>
      <c r="D32" s="9" t="n">
        <v>51.2578742851858</v>
      </c>
      <c r="E32" s="9" t="n">
        <v>29.997391269576</v>
      </c>
      <c r="F32" s="9" t="n">
        <v>26.6004967898714</v>
      </c>
      <c r="G32" s="9" t="n">
        <v>17.0280179990143</v>
      </c>
      <c r="H32" s="9" t="n">
        <v>-1.11877652287195</v>
      </c>
      <c r="I32" s="9" t="n">
        <v>-3.78839687854586</v>
      </c>
      <c r="J32" s="13"/>
    </row>
    <row r="33" customFormat="false" ht="15" hidden="false" customHeight="false" outlineLevel="0" collapsed="false">
      <c r="A33" s="7" t="s">
        <v>104</v>
      </c>
      <c r="B33" s="7" t="s">
        <v>76</v>
      </c>
      <c r="C33" s="12" t="n">
        <f aca="false">PerPoint_PL!C33</f>
        <v>34.001323503652</v>
      </c>
      <c r="D33" s="9" t="n">
        <v>43.7296359153777</v>
      </c>
      <c r="E33" s="9" t="n">
        <v>30.8620837181055</v>
      </c>
      <c r="F33" s="9" t="n">
        <v>26.9901185487186</v>
      </c>
      <c r="G33" s="9" t="n">
        <v>18.5014460564584</v>
      </c>
      <c r="H33" s="9" t="n">
        <v>-6.30894267783955</v>
      </c>
      <c r="I33" s="9" t="n">
        <v>-6.69003142813423</v>
      </c>
      <c r="J33" s="13"/>
    </row>
    <row r="34" customFormat="false" ht="15" hidden="false" customHeight="false" outlineLevel="0" collapsed="false">
      <c r="A34" s="7" t="s">
        <v>105</v>
      </c>
      <c r="B34" s="7" t="s">
        <v>76</v>
      </c>
      <c r="C34" s="12" t="n">
        <f aca="false">PerPoint_PL!C34</f>
        <v>35.0012856906714</v>
      </c>
      <c r="D34" s="9" t="n">
        <v>54.3747418752037</v>
      </c>
      <c r="E34" s="9" t="n">
        <v>17.7115576761077</v>
      </c>
      <c r="F34" s="9" t="n">
        <v>24.6462605885101</v>
      </c>
      <c r="G34" s="9" t="n">
        <v>10.2176968667923</v>
      </c>
      <c r="H34" s="9" t="n">
        <v>-2.83634899458589</v>
      </c>
      <c r="I34" s="9" t="n">
        <v>-4.93097632019237</v>
      </c>
      <c r="J34" s="13"/>
    </row>
    <row r="35" customFormat="false" ht="15" hidden="false" customHeight="false" outlineLevel="0" collapsed="false">
      <c r="A35" s="7" t="s">
        <v>106</v>
      </c>
      <c r="B35" s="7" t="s">
        <v>76</v>
      </c>
      <c r="C35" s="12" t="n">
        <f aca="false">PerPoint_PL!C35</f>
        <v>36.0012499782994</v>
      </c>
      <c r="D35" s="9" t="n">
        <v>55.6754076061362</v>
      </c>
      <c r="E35" s="9" t="n">
        <v>11.3057363593672</v>
      </c>
      <c r="F35" s="9" t="n">
        <v>21.3473660569065</v>
      </c>
      <c r="G35" s="9" t="n">
        <v>5.55431790369889</v>
      </c>
      <c r="H35" s="9" t="n">
        <v>-4.68135468269592</v>
      </c>
      <c r="I35" s="9" t="n">
        <v>-5.62017784476385</v>
      </c>
      <c r="J35" s="13"/>
    </row>
    <row r="36" customFormat="false" ht="15" hidden="false" customHeight="false" outlineLevel="0" collapsed="false">
      <c r="A36" s="7" t="s">
        <v>107</v>
      </c>
      <c r="B36" s="7" t="s">
        <v>76</v>
      </c>
      <c r="C36" s="12" t="n">
        <f aca="false">PerPoint_PL!C36</f>
        <v>37.0012161962279</v>
      </c>
      <c r="D36" s="9" t="n">
        <v>48.6403783079114</v>
      </c>
      <c r="E36" s="9" t="n">
        <v>28.9804252328384</v>
      </c>
      <c r="F36" s="9" t="n">
        <v>25.6657023738059</v>
      </c>
      <c r="G36" s="9" t="n">
        <v>18.3941439155398</v>
      </c>
      <c r="H36" s="9" t="n">
        <v>-1.99236633091545</v>
      </c>
      <c r="I36" s="9" t="n">
        <v>-6.71968703158429</v>
      </c>
      <c r="J36" s="13"/>
    </row>
    <row r="37" customFormat="false" ht="15" hidden="false" customHeight="false" outlineLevel="0" collapsed="false">
      <c r="A37" s="7" t="s">
        <v>108</v>
      </c>
      <c r="B37" s="7" t="s">
        <v>76</v>
      </c>
      <c r="C37" s="12" t="n">
        <f aca="false">PerPoint_PL!C37</f>
        <v>38.0011841920749</v>
      </c>
      <c r="D37" s="9" t="n">
        <v>48.3945377197571</v>
      </c>
      <c r="E37" s="9" t="n">
        <v>28.6500657215469</v>
      </c>
      <c r="F37" s="9" t="n">
        <v>24.9550350560499</v>
      </c>
      <c r="G37" s="9" t="n">
        <v>19.4310882097114</v>
      </c>
      <c r="H37" s="9" t="n">
        <v>-0.504785402015988</v>
      </c>
      <c r="I37" s="9" t="n">
        <v>-0.161578697439936</v>
      </c>
      <c r="J37" s="13"/>
    </row>
    <row r="38" customFormat="false" ht="15" hidden="false" customHeight="false" outlineLevel="0" collapsed="false">
      <c r="A38" s="7" t="s">
        <v>109</v>
      </c>
      <c r="B38" s="7" t="s">
        <v>76</v>
      </c>
      <c r="C38" s="12" t="n">
        <f aca="false">PerPoint_PL!C38</f>
        <v>39.0011538290856</v>
      </c>
      <c r="D38" s="9" t="n">
        <v>46.1982144110881</v>
      </c>
      <c r="E38" s="9" t="n">
        <v>33.6282127304411</v>
      </c>
      <c r="F38" s="9" t="n">
        <v>14.8457905132587</v>
      </c>
      <c r="G38" s="9" t="n">
        <v>23.6177535013438</v>
      </c>
      <c r="H38" s="9" t="n">
        <v>-1.05268596917317</v>
      </c>
      <c r="I38" s="9" t="n">
        <v>-1.05260189163625</v>
      </c>
      <c r="J38" s="13"/>
    </row>
    <row r="39" customFormat="false" ht="15" hidden="false" customHeight="false" outlineLevel="0" collapsed="false">
      <c r="A39" s="7" t="s">
        <v>110</v>
      </c>
      <c r="B39" s="7" t="s">
        <v>76</v>
      </c>
      <c r="C39" s="12" t="n">
        <f aca="false">PerPoint_PL!C39</f>
        <v>40.0011249841801</v>
      </c>
      <c r="D39" s="9" t="n">
        <v>46.0075811621964</v>
      </c>
      <c r="E39" s="9" t="n">
        <v>20.4171799058239</v>
      </c>
      <c r="F39" s="9" t="n">
        <v>24.5287649151636</v>
      </c>
      <c r="G39" s="9" t="n">
        <v>14.2823526225671</v>
      </c>
      <c r="H39" s="9" t="n">
        <v>-0.0686763257794335</v>
      </c>
      <c r="I39" s="9" t="n">
        <v>-3.48252074734018</v>
      </c>
      <c r="J39" s="13"/>
    </row>
    <row r="40" customFormat="false" ht="15" hidden="false" customHeight="false" outlineLevel="0" collapsed="false">
      <c r="A40" s="7" t="s">
        <v>111</v>
      </c>
      <c r="B40" s="7" t="s">
        <v>76</v>
      </c>
      <c r="C40" s="12" t="n">
        <f aca="false">PerPoint_PL!C40</f>
        <v>41.0010975462853</v>
      </c>
      <c r="D40" s="9" t="n">
        <v>21.6913328635542</v>
      </c>
      <c r="E40" s="9" t="n">
        <v>22.2339750402835</v>
      </c>
      <c r="F40" s="9" t="n">
        <v>14.7293957966782</v>
      </c>
      <c r="G40" s="9" t="n">
        <v>16.3497295931673</v>
      </c>
      <c r="H40" s="9" t="n">
        <v>1.73832100800558</v>
      </c>
      <c r="I40" s="9" t="n">
        <v>-2.32526445708164</v>
      </c>
      <c r="J40" s="13"/>
    </row>
    <row r="41" customFormat="false" ht="15" hidden="false" customHeight="false" outlineLevel="0" collapsed="false">
      <c r="A41" s="7" t="s">
        <v>112</v>
      </c>
      <c r="B41" s="7" t="s">
        <v>76</v>
      </c>
      <c r="C41" s="12" t="n">
        <f aca="false">PerPoint_PL!C41</f>
        <v>42.0010714149056</v>
      </c>
      <c r="D41" s="9" t="n">
        <v>49.034268254203</v>
      </c>
      <c r="E41" s="9" t="n">
        <v>20.355513027631</v>
      </c>
      <c r="F41" s="9" t="n">
        <v>17.8336189968167</v>
      </c>
      <c r="G41" s="9" t="n">
        <v>15.5475609918905</v>
      </c>
      <c r="H41" s="9" t="n">
        <v>1.05971421518023</v>
      </c>
      <c r="I41" s="9" t="n">
        <v>5.789971570352</v>
      </c>
      <c r="J41" s="13"/>
    </row>
    <row r="42" customFormat="false" ht="15" hidden="false" customHeight="false" outlineLevel="0" collapsed="false">
      <c r="A42" s="7" t="s">
        <v>113</v>
      </c>
      <c r="B42" s="7" t="s">
        <v>76</v>
      </c>
      <c r="C42" s="12" t="n">
        <f aca="false">PerPoint_PL!C42</f>
        <v>43.0010464988935</v>
      </c>
      <c r="D42" s="9" t="n">
        <v>46.8799197540277</v>
      </c>
      <c r="E42" s="9" t="n">
        <v>31.221930064577</v>
      </c>
      <c r="F42" s="9" t="n">
        <v>25.3393072809099</v>
      </c>
      <c r="G42" s="9" t="n">
        <v>26.7492399611511</v>
      </c>
      <c r="H42" s="9" t="n">
        <v>0.84848338749613</v>
      </c>
      <c r="I42" s="9" t="n">
        <v>0.140973467983665</v>
      </c>
      <c r="J42" s="13"/>
    </row>
    <row r="43" customFormat="false" ht="15" hidden="false" customHeight="false" outlineLevel="0" collapsed="false">
      <c r="A43" s="7" t="s">
        <v>114</v>
      </c>
      <c r="B43" s="7" t="s">
        <v>76</v>
      </c>
      <c r="C43" s="12" t="n">
        <f aca="false">PerPoint_PL!C43</f>
        <v>44.001022715387</v>
      </c>
      <c r="D43" s="9" t="n">
        <v>40.1240308368597</v>
      </c>
      <c r="E43" s="9" t="n">
        <v>26.7341791230869</v>
      </c>
      <c r="F43" s="9" t="n">
        <v>24.3765947294748</v>
      </c>
      <c r="G43" s="9" t="n">
        <v>22.509712108576</v>
      </c>
      <c r="H43" s="9" t="n">
        <v>0.521992427876</v>
      </c>
      <c r="I43" s="9" t="n">
        <v>0.216379109343457</v>
      </c>
      <c r="J43" s="13"/>
    </row>
    <row r="44" customFormat="false" ht="15" hidden="false" customHeight="false" outlineLevel="0" collapsed="false">
      <c r="A44" s="7" t="s">
        <v>115</v>
      </c>
      <c r="B44" s="7" t="s">
        <v>76</v>
      </c>
      <c r="C44" s="12" t="n">
        <f aca="false">PerPoint_PL!C44</f>
        <v>45.0009999888891</v>
      </c>
      <c r="D44" s="9" t="n">
        <v>52.4938103137498</v>
      </c>
      <c r="E44" s="9" t="n">
        <v>26.2907655392325</v>
      </c>
      <c r="F44" s="9" t="n">
        <v>28.6422400396502</v>
      </c>
      <c r="G44" s="9" t="n">
        <v>23.3068932316656</v>
      </c>
      <c r="H44" s="9" t="n">
        <v>-1.81898973921762</v>
      </c>
      <c r="I44" s="9" t="n">
        <v>-0.939839880721962</v>
      </c>
      <c r="J44" s="13"/>
    </row>
    <row r="45" customFormat="false" ht="15" hidden="false" customHeight="false" outlineLevel="0" collapsed="false">
      <c r="A45" s="7" t="s">
        <v>116</v>
      </c>
      <c r="B45" s="7" t="s">
        <v>117</v>
      </c>
      <c r="C45" s="12" t="n">
        <f aca="false">PerPoint_PL!C45</f>
        <v>7.06458774451843</v>
      </c>
      <c r="D45" s="9" t="n">
        <v>6.86405064420271</v>
      </c>
      <c r="E45" s="9" t="n">
        <v>6.60261385778628</v>
      </c>
      <c r="F45" s="9" t="n">
        <v>18.5275292531539</v>
      </c>
      <c r="G45" s="9" t="n">
        <v>20.225250450187</v>
      </c>
      <c r="H45" s="14"/>
      <c r="I45" s="14"/>
      <c r="J45" s="13"/>
    </row>
    <row r="46" customFormat="false" ht="15" hidden="false" customHeight="false" outlineLevel="0" collapsed="false">
      <c r="A46" s="7" t="s">
        <v>118</v>
      </c>
      <c r="B46" s="7" t="s">
        <v>117</v>
      </c>
      <c r="C46" s="12" t="n">
        <f aca="false">PerPoint_PL!C46</f>
        <v>8.01925183542704</v>
      </c>
      <c r="D46" s="9" t="n">
        <v>4.60397652678073</v>
      </c>
      <c r="E46" s="9" t="n">
        <v>5.36824469097182</v>
      </c>
      <c r="F46" s="9" t="n">
        <v>17.2530062713647</v>
      </c>
      <c r="G46" s="9" t="n">
        <v>16.392146008359</v>
      </c>
      <c r="H46" s="14"/>
      <c r="I46" s="14"/>
      <c r="J46" s="13"/>
    </row>
    <row r="47" customFormat="false" ht="15" hidden="false" customHeight="false" outlineLevel="0" collapsed="false">
      <c r="A47" s="7" t="s">
        <v>119</v>
      </c>
      <c r="B47" s="7" t="s">
        <v>117</v>
      </c>
      <c r="C47" s="12" t="n">
        <f aca="false">PerPoint_PL!C47</f>
        <v>8.9837853936968</v>
      </c>
      <c r="D47" s="9" t="n">
        <v>10.4886881679814</v>
      </c>
      <c r="E47" s="9" t="n">
        <v>6.88863395537214</v>
      </c>
      <c r="F47" s="9" t="n">
        <v>44.0165470476841</v>
      </c>
      <c r="G47" s="9" t="n">
        <v>36.8917820229846</v>
      </c>
      <c r="H47" s="14"/>
      <c r="I47" s="14"/>
      <c r="J47" s="13"/>
    </row>
    <row r="48" customFormat="false" ht="26.85" hidden="false" customHeight="false" outlineLevel="0" collapsed="false">
      <c r="A48" s="7" t="s">
        <v>120</v>
      </c>
      <c r="B48" s="7" t="s">
        <v>117</v>
      </c>
      <c r="C48" s="12" t="n">
        <f aca="false">PerPoint_PL!C48</f>
        <v>9.95532018570975</v>
      </c>
      <c r="D48" s="15" t="n">
        <v>0</v>
      </c>
      <c r="E48" s="9" t="n">
        <v>6.87037132843781</v>
      </c>
      <c r="F48" s="15" t="n">
        <v>0</v>
      </c>
      <c r="G48" s="9" t="n">
        <v>27.0361072333472</v>
      </c>
      <c r="H48" s="14"/>
      <c r="I48" s="14"/>
      <c r="J48" s="13" t="s">
        <v>138</v>
      </c>
    </row>
    <row r="49" customFormat="false" ht="15" hidden="false" customHeight="false" outlineLevel="0" collapsed="false">
      <c r="A49" s="7" t="s">
        <v>121</v>
      </c>
      <c r="B49" s="7" t="s">
        <v>117</v>
      </c>
      <c r="C49" s="12" t="n">
        <f aca="false">PerPoint_PL!C49</f>
        <v>10.9319897548434</v>
      </c>
      <c r="D49" s="9" t="n">
        <v>5.7739355983418</v>
      </c>
      <c r="E49" s="9" t="n">
        <v>6.41477471494644</v>
      </c>
      <c r="F49" s="9" t="n">
        <v>15.9214520633481</v>
      </c>
      <c r="G49" s="9" t="n">
        <v>15.3188284102094</v>
      </c>
      <c r="H49" s="14"/>
      <c r="I49" s="14"/>
      <c r="J49" s="13"/>
    </row>
    <row r="50" customFormat="false" ht="15" hidden="false" customHeight="false" outlineLevel="0" collapsed="false">
      <c r="A50" s="7" t="s">
        <v>122</v>
      </c>
      <c r="B50" s="7" t="s">
        <v>117</v>
      </c>
      <c r="C50" s="12" t="n">
        <f aca="false">PerPoint_PL!C50</f>
        <v>11.9125312171679</v>
      </c>
      <c r="D50" s="9" t="n">
        <v>5.29008911555633</v>
      </c>
      <c r="E50" s="9" t="n">
        <v>5.20106507840533</v>
      </c>
      <c r="F50" s="9" t="n">
        <v>4.46787224007117</v>
      </c>
      <c r="G50" s="9" t="n">
        <v>21.9997388318894</v>
      </c>
      <c r="H50" s="14"/>
      <c r="I50" s="14"/>
      <c r="J50" s="13"/>
    </row>
    <row r="51" customFormat="false" ht="26.85" hidden="false" customHeight="false" outlineLevel="0" collapsed="false">
      <c r="A51" s="7" t="s">
        <v>123</v>
      </c>
      <c r="B51" s="7" t="s">
        <v>117</v>
      </c>
      <c r="C51" s="12" t="n">
        <f aca="false">PerPoint_PL!C51</f>
        <v>12.8960614142458</v>
      </c>
      <c r="D51" s="9" t="n">
        <v>3.47730830044902</v>
      </c>
      <c r="E51" s="15" t="n">
        <v>0.0597982737156441</v>
      </c>
      <c r="F51" s="9" t="n">
        <v>23.1533874718781</v>
      </c>
      <c r="G51" s="15" t="n">
        <v>0</v>
      </c>
      <c r="H51" s="14"/>
      <c r="I51" s="14"/>
      <c r="J51" s="13" t="s">
        <v>139</v>
      </c>
    </row>
    <row r="52" customFormat="false" ht="15" hidden="false" customHeight="false" outlineLevel="0" collapsed="false">
      <c r="A52" s="7" t="s">
        <v>124</v>
      </c>
      <c r="B52" s="7" t="s">
        <v>117</v>
      </c>
      <c r="C52" s="12" t="n">
        <f aca="false">PerPoint_PL!C52</f>
        <v>13.8819451086654</v>
      </c>
      <c r="D52" s="9" t="n">
        <v>2.20372191474498</v>
      </c>
      <c r="E52" s="9" t="n">
        <v>0.902346156727546</v>
      </c>
      <c r="F52" s="9" t="n">
        <v>16.4857293686628</v>
      </c>
      <c r="G52" s="9" t="n">
        <v>16.1092518347164</v>
      </c>
      <c r="H52" s="14"/>
      <c r="I52" s="14"/>
      <c r="J52" s="13"/>
    </row>
    <row r="53" customFormat="false" ht="26.85" hidden="false" customHeight="false" outlineLevel="0" collapsed="false">
      <c r="A53" s="7" t="s">
        <v>125</v>
      </c>
      <c r="B53" s="7" t="s">
        <v>117</v>
      </c>
      <c r="C53" s="12" t="n">
        <f aca="false">PerPoint_PL!C53</f>
        <v>14.8697141868968</v>
      </c>
      <c r="D53" s="9" t="n">
        <v>2.60759040412405</v>
      </c>
      <c r="E53" s="15" t="n">
        <v>0</v>
      </c>
      <c r="F53" s="9" t="n">
        <v>3.44906277756937</v>
      </c>
      <c r="G53" s="9" t="n">
        <v>4.02390190756414</v>
      </c>
      <c r="H53" s="14"/>
      <c r="I53" s="14"/>
      <c r="J53" s="13" t="s">
        <v>140</v>
      </c>
    </row>
    <row r="54" customFormat="false" ht="26.85" hidden="false" customHeight="false" outlineLevel="0" collapsed="false">
      <c r="A54" s="7" t="s">
        <v>126</v>
      </c>
      <c r="B54" s="7" t="s">
        <v>117</v>
      </c>
      <c r="C54" s="12" t="n">
        <f aca="false">PerPoint_PL!C54</f>
        <v>15.85901636294</v>
      </c>
      <c r="D54" s="9" t="n">
        <v>1.2733756062557</v>
      </c>
      <c r="E54" s="15" t="n">
        <v>0.060597217129974</v>
      </c>
      <c r="F54" s="9" t="n">
        <v>20.9906324799321</v>
      </c>
      <c r="G54" s="15" t="n">
        <v>8.53773646251594E-007</v>
      </c>
      <c r="H54" s="14"/>
      <c r="I54" s="14"/>
      <c r="J54" s="13" t="s">
        <v>139</v>
      </c>
    </row>
    <row r="55" customFormat="false" ht="15" hidden="false" customHeight="false" outlineLevel="0" collapsed="false">
      <c r="A55" s="7" t="s">
        <v>127</v>
      </c>
      <c r="B55" s="7" t="s">
        <v>117</v>
      </c>
      <c r="C55" s="12" t="n">
        <f aca="false">PerPoint_PL!C55</f>
        <v>16.8495815971792</v>
      </c>
      <c r="D55" s="9" t="n">
        <v>1.09231985739288</v>
      </c>
      <c r="E55" s="9" t="n">
        <v>8.31307200267937</v>
      </c>
      <c r="F55" s="9" t="n">
        <v>18.9413785887321</v>
      </c>
      <c r="G55" s="9" t="n">
        <v>12.0816865487865</v>
      </c>
      <c r="H55" s="14"/>
      <c r="I55" s="14"/>
      <c r="J55" s="13"/>
    </row>
    <row r="56" customFormat="false" ht="15" hidden="false" customHeight="false" outlineLevel="0" collapsed="false">
      <c r="A56" s="7" t="s">
        <v>128</v>
      </c>
      <c r="B56" s="7" t="s">
        <v>117</v>
      </c>
      <c r="C56" s="12" t="n">
        <f aca="false">PerPoint_PL!C56</f>
        <v>17.8411995112436</v>
      </c>
      <c r="D56" s="9" t="n">
        <v>6.00722454825788</v>
      </c>
      <c r="E56" s="9" t="n">
        <v>10.7753968724833</v>
      </c>
      <c r="F56" s="9" t="n">
        <v>16.4950353408413</v>
      </c>
      <c r="G56" s="9" t="n">
        <v>15.1961704870434</v>
      </c>
      <c r="H56" s="14"/>
      <c r="I56" s="14"/>
      <c r="J56" s="13"/>
    </row>
    <row r="57" customFormat="false" ht="15" hidden="false" customHeight="false" outlineLevel="0" collapsed="false">
      <c r="A57" s="7" t="s">
        <v>129</v>
      </c>
      <c r="B57" s="7" t="s">
        <v>117</v>
      </c>
      <c r="C57" s="12" t="n">
        <f aca="false">PerPoint_PL!C57</f>
        <v>18.833703831164</v>
      </c>
      <c r="D57" s="9" t="n">
        <v>5.26999552777322</v>
      </c>
      <c r="E57" s="9" t="n">
        <v>5.56049350648917</v>
      </c>
      <c r="F57" s="9" t="n">
        <v>18.6455003699127</v>
      </c>
      <c r="G57" s="9" t="n">
        <v>14.4877348182115</v>
      </c>
      <c r="H57" s="14"/>
      <c r="I57" s="14"/>
      <c r="J57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8" min="7" style="0" width="10"/>
    <col collapsed="false" customWidth="true" hidden="false" outlineLevel="0" max="9" min="9" style="0" width="44"/>
  </cols>
  <sheetData>
    <row r="1" customFormat="false" ht="17.35" hidden="false" customHeight="false" outlineLevel="0" collapsed="false">
      <c r="A1" s="1" t="s">
        <v>141</v>
      </c>
    </row>
    <row r="2" customFormat="false" ht="15" hidden="false" customHeight="false" outlineLevel="0" collapsed="false">
      <c r="A2" s="5" t="s">
        <v>142</v>
      </c>
    </row>
    <row r="4" customFormat="false" ht="45" hidden="false" customHeight="true" outlineLevel="0" collapsed="false">
      <c r="A4" s="6" t="s">
        <v>10</v>
      </c>
      <c r="B4" s="6" t="s">
        <v>143</v>
      </c>
      <c r="C4" s="6" t="s">
        <v>144</v>
      </c>
      <c r="D4" s="6" t="s">
        <v>145</v>
      </c>
      <c r="E4" s="6" t="s">
        <v>146</v>
      </c>
      <c r="F4" s="6" t="s">
        <v>147</v>
      </c>
      <c r="G4" s="6" t="s">
        <v>148</v>
      </c>
      <c r="H4" s="6" t="s">
        <v>149</v>
      </c>
      <c r="I4" s="6" t="s">
        <v>150</v>
      </c>
    </row>
    <row r="5" customFormat="false" ht="15" hidden="false" customHeight="false" outlineLevel="0" collapsed="false">
      <c r="A5" s="7" t="s">
        <v>76</v>
      </c>
      <c r="B5" s="7" t="s">
        <v>151</v>
      </c>
      <c r="C5" s="7" t="s">
        <v>152</v>
      </c>
      <c r="D5" s="16" t="n">
        <v>1.88</v>
      </c>
      <c r="E5" s="16" t="n">
        <v>1.51</v>
      </c>
      <c r="F5" s="16" t="n">
        <v>2.17</v>
      </c>
      <c r="G5" s="16" t="n">
        <v>72.06</v>
      </c>
      <c r="H5" s="16" t="n">
        <v>1.33</v>
      </c>
      <c r="I5" s="7" t="s">
        <v>153</v>
      </c>
    </row>
    <row r="6" customFormat="false" ht="15" hidden="false" customHeight="false" outlineLevel="0" collapsed="false">
      <c r="A6" s="7" t="s">
        <v>76</v>
      </c>
      <c r="B6" s="7" t="s">
        <v>154</v>
      </c>
      <c r="C6" s="7" t="s">
        <v>152</v>
      </c>
      <c r="D6" s="16" t="n">
        <v>1.86</v>
      </c>
      <c r="E6" s="16" t="n">
        <v>1.89</v>
      </c>
      <c r="F6" s="16" t="n">
        <v>2.29</v>
      </c>
      <c r="G6" s="16" t="n">
        <v>75.95</v>
      </c>
      <c r="H6" s="16" t="n">
        <v>1.58</v>
      </c>
      <c r="I6" s="7" t="s">
        <v>153</v>
      </c>
    </row>
    <row r="7" customFormat="false" ht="15" hidden="false" customHeight="false" outlineLevel="0" collapsed="false">
      <c r="A7" s="17" t="s">
        <v>117</v>
      </c>
      <c r="B7" s="17" t="s">
        <v>151</v>
      </c>
      <c r="C7" s="17" t="s">
        <v>155</v>
      </c>
      <c r="D7" s="18" t="n">
        <v>3.35</v>
      </c>
      <c r="E7" s="18" t="n">
        <v>3.63</v>
      </c>
      <c r="F7" s="18" t="n">
        <v>3.29</v>
      </c>
      <c r="G7" s="18" t="n">
        <v>76.92</v>
      </c>
      <c r="H7" s="18" t="n">
        <v>3.63</v>
      </c>
      <c r="I7" s="17" t="s">
        <v>156</v>
      </c>
    </row>
    <row r="8" customFormat="false" ht="15" hidden="false" customHeight="false" outlineLevel="0" collapsed="false">
      <c r="A8" s="17" t="s">
        <v>117</v>
      </c>
      <c r="B8" s="17" t="s">
        <v>154</v>
      </c>
      <c r="C8" s="17" t="s">
        <v>155</v>
      </c>
      <c r="D8" s="18" t="n">
        <v>3.28</v>
      </c>
      <c r="E8" s="18" t="n">
        <v>2.74</v>
      </c>
      <c r="F8" s="18" t="n">
        <v>3.6</v>
      </c>
      <c r="G8" s="18" t="n">
        <v>78.47</v>
      </c>
      <c r="H8" s="18" t="n">
        <v>2.71</v>
      </c>
      <c r="I8" s="17" t="s">
        <v>156</v>
      </c>
    </row>
    <row r="10" customFormat="false" ht="15" hidden="false" customHeight="false" outlineLevel="0" collapsed="false">
      <c r="A10" s="5" t="s">
        <v>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7"/>
    <col collapsed="false" customWidth="true" hidden="false" outlineLevel="0" max="4" min="3" style="0" width="12"/>
  </cols>
  <sheetData>
    <row r="1" customFormat="false" ht="17.35" hidden="false" customHeight="false" outlineLevel="0" collapsed="false">
      <c r="A1" s="1" t="s">
        <v>158</v>
      </c>
    </row>
    <row r="2" customFormat="false" ht="15" hidden="false" customHeight="false" outlineLevel="0" collapsed="false">
      <c r="A2" s="5" t="s">
        <v>159</v>
      </c>
    </row>
    <row r="4" customFormat="false" ht="45" hidden="false" customHeight="true" outlineLevel="0" collapsed="false">
      <c r="A4" s="6" t="s">
        <v>160</v>
      </c>
      <c r="B4" s="6" t="s">
        <v>161</v>
      </c>
      <c r="C4" s="6" t="s">
        <v>162</v>
      </c>
      <c r="D4" s="6" t="s">
        <v>163</v>
      </c>
    </row>
    <row r="5" customFormat="false" ht="15" hidden="false" customHeight="false" outlineLevel="0" collapsed="false">
      <c r="A5" s="17" t="s">
        <v>164</v>
      </c>
      <c r="B5" s="17" t="s">
        <v>165</v>
      </c>
      <c r="C5" s="18" t="n">
        <v>-7.39986</v>
      </c>
      <c r="D5" s="18" t="n">
        <v>-7.633906</v>
      </c>
    </row>
    <row r="6" customFormat="false" ht="15" hidden="false" customHeight="false" outlineLevel="0" collapsed="false">
      <c r="A6" s="17" t="s">
        <v>164</v>
      </c>
      <c r="B6" s="17" t="s">
        <v>166</v>
      </c>
      <c r="C6" s="18" t="n">
        <v>0.131861</v>
      </c>
      <c r="D6" s="18" t="n">
        <v>0.14421</v>
      </c>
    </row>
    <row r="7" customFormat="false" ht="15" hidden="false" customHeight="false" outlineLevel="0" collapsed="false">
      <c r="A7" s="17" t="s">
        <v>167</v>
      </c>
      <c r="B7" s="17" t="s">
        <v>165</v>
      </c>
      <c r="C7" s="18" t="n">
        <v>1.34635</v>
      </c>
      <c r="D7" s="18" t="n">
        <v>1.17055</v>
      </c>
    </row>
    <row r="8" customFormat="false" ht="15" hidden="false" customHeight="false" outlineLevel="0" collapsed="false">
      <c r="A8" s="17" t="s">
        <v>167</v>
      </c>
      <c r="B8" s="17" t="s">
        <v>166</v>
      </c>
      <c r="C8" s="18" t="n">
        <v>0.077732</v>
      </c>
      <c r="D8" s="18" t="n">
        <v>0.142041</v>
      </c>
    </row>
    <row r="9" customFormat="false" ht="15" hidden="false" customHeight="false" outlineLevel="0" collapsed="false">
      <c r="A9" s="17" t="s">
        <v>168</v>
      </c>
      <c r="B9" s="17" t="s">
        <v>165</v>
      </c>
      <c r="C9" s="18" t="n">
        <v>-0.992673</v>
      </c>
      <c r="D9" s="18" t="n">
        <v>-1.909805</v>
      </c>
    </row>
    <row r="10" customFormat="false" ht="15" hidden="false" customHeight="false" outlineLevel="0" collapsed="false">
      <c r="A10" s="17" t="s">
        <v>168</v>
      </c>
      <c r="B10" s="17" t="s">
        <v>166</v>
      </c>
      <c r="C10" s="18" t="n">
        <v>2.153197</v>
      </c>
      <c r="D10" s="18" t="n">
        <v>2.646325</v>
      </c>
    </row>
    <row r="12" customFormat="false" ht="15" hidden="false" customHeight="false" outlineLevel="0" collapsed="false">
      <c r="A12" s="19" t="s">
        <v>169</v>
      </c>
    </row>
    <row r="13" customFormat="false" ht="26.85" hidden="false" customHeight="false" outlineLevel="0" collapsed="false">
      <c r="A13" s="6" t="s">
        <v>160</v>
      </c>
      <c r="B13" s="6"/>
      <c r="C13" s="6" t="s">
        <v>162</v>
      </c>
      <c r="D13" s="6" t="s">
        <v>163</v>
      </c>
    </row>
    <row r="14" customFormat="false" ht="15" hidden="false" customHeight="false" outlineLevel="0" collapsed="false">
      <c r="A14" s="20" t="s">
        <v>170</v>
      </c>
      <c r="C14" s="21" t="n">
        <f aca="false">10^C5*1000000000</f>
        <v>39.8235525829898</v>
      </c>
      <c r="D14" s="21" t="n">
        <f aca="false">10^D5*1000000000</f>
        <v>23.2323959088581</v>
      </c>
    </row>
    <row r="15" customFormat="false" ht="15" hidden="false" customHeight="false" outlineLevel="0" collapsed="false">
      <c r="A15" s="20" t="s">
        <v>171</v>
      </c>
      <c r="C15" s="21" t="n">
        <f aca="false">10^C7</f>
        <v>22.1998479543701</v>
      </c>
      <c r="D15" s="21" t="n">
        <f aca="false">10^D7</f>
        <v>14.8098274989301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2026-10-22T23:27:38Z</dcterms:created>
  <dc:creator>openpyxl</dc:creator>
  <dc:description/>
  <dc:language>en-US</dc:language>
  <cp:lastModifiedBy/>
  <dcterms:modified xsi:type="dcterms:W3CDTF">2026-10-22T23:27:38Z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