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PerPoint_PL" sheetId="2" state="visible" r:id="rId4"/>
    <sheet name="PerPoint_LSP" sheetId="3" state="visible" r:id="rId5"/>
    <sheet name="PL_Model" sheetId="4" state="visible" r:id="rId6"/>
    <sheet name="LSP_Stat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4" authorId="0">
      <text>
        <r>
          <rPr>
            <sz val="10"/>
            <rFont val="Arial"/>
            <family val="2"/>
          </rPr>
          <t xml:space="preserve">NLoS: absorber pillar blocking the direct path; same Tx/Rx positions as LoS.</t>
        </r>
      </text>
    </comment>
    <comment ref="E4" authorId="0">
      <text>
        <r>
          <rPr>
            <sz val="10"/>
            <rFont val="Arial"/>
            <family val="2"/>
          </rPr>
          <t xml:space="preserve">PL = −(10 log10 ΣP′ − G_A), antenna gains removed (Mao &amp; Kim, AWPL 2026, Eq. (3)). Source: PL_LCR.mat Tab{kk,1}.</t>
        </r>
      </text>
    </comment>
    <comment ref="F4" authorId="0">
      <text>
        <r>
          <rPr>
            <sz val="10"/>
            <rFont val="Arial"/>
            <family val="2"/>
          </rPr>
          <t xml:space="preserve">Same definition as 154 GHz. Source: PL_LCR.mat Tab{kk,2}.</t>
        </r>
      </text>
    </comment>
  </commentList>
</comments>
</file>

<file path=xl/sharedStrings.xml><?xml version="1.0" encoding="utf-8"?>
<sst xmlns="http://schemas.openxmlformats.org/spreadsheetml/2006/main" count="447" uniqueCount="157">
  <si>
    <t xml:space="preserve">Niigata University Sub-THz Channel Dataset — Conference Room (154 / 300 GHz)</t>
  </si>
  <si>
    <t xml:space="preserve">Reference</t>
  </si>
  <si>
    <t xml:space="preserve">Paper</t>
  </si>
  <si>
    <t xml:space="preserve">M. Mao and M. Kim, "Indoor Sub-THz Channel Characterization at 154 GHz and 300 GHz in a Conference Room Scenario," IEEE Antennas Wireless Propag. Lett., vol. 25, no. 4, pp. 1572–1576, Apr. 2026, doi: 10.1109/LAWP.2026.3659850.</t>
  </si>
  <si>
    <t xml:space="preserve">Related</t>
  </si>
  <si>
    <t xml:space="preserve">ITU-R WP3K Document 3K/159 (3M/198), Japan, May 2025: submission of LoS basic transmission loss data to DBSG3 Table XI-1 (Rec. ITU-R P.1238).</t>
  </si>
  <si>
    <t xml:space="preserve">Citation</t>
  </si>
  <si>
    <t xml:space="preserve">Users of this dataset are requested to cite the paper above.</t>
  </si>
  <si>
    <t xml:space="preserve">Contact</t>
  </si>
  <si>
    <t xml:space="preserve">Minseok Kim, Niigata University (mskim@eng.niigata-u.ac.jp)</t>
  </si>
  <si>
    <t xml:space="preserve">Scenario</t>
  </si>
  <si>
    <t xml:space="preserve">Environment</t>
  </si>
  <si>
    <t xml:space="preserve">University conference room, 13.9 m × 7.9 m × 2.8 m, Niigata University. Wooden walls, five large glass windows, metal door; tables (0.8 m high), chairs, whiteboard, TV.</t>
  </si>
  <si>
    <t xml:space="preserve">Tx (AP)</t>
  </si>
  <si>
    <t xml:space="preserve">Single position near the wall, height 2 m.</t>
  </si>
  <si>
    <t xml:space="preserve">Rx (UE)</t>
  </si>
  <si>
    <t xml:space="preserve">33 positions (Rx01–Rx33), height 1.2 m, Tx–Rx distance 3–13 m.</t>
  </si>
  <si>
    <t xml:space="preserve">LoS / NLoS</t>
  </si>
  <si>
    <t xml:space="preserve">Both conditions measured at every Rx position with the same Tx/Rx locations. NLoS: a 2 m high, 0.5 m diameter foam pillar wrapped with RF absorber was placed to block the direct path.</t>
  </si>
  <si>
    <t xml:space="preserve">Measurement system</t>
  </si>
  <si>
    <t xml:space="preserve">Channel sounder</t>
  </si>
  <si>
    <t xml:space="preserve">In-house dual-band multi-tone frequency-domain sounder (AWG M8195A, digitizer M8131A, VDI WR6.5/WR3.4 converters); 154 GHz unit stacked on the 300 GHz unit for simultaneous measurement.</t>
  </si>
  <si>
    <t xml:space="preserve">Center frequency</t>
  </si>
  <si>
    <t xml:space="preserve">154 GHz / 300 GHz</t>
  </si>
  <si>
    <t xml:space="preserve">Signal bandwidth</t>
  </si>
  <si>
    <t xml:space="preserve">4 GHz / 8 GHz</t>
  </si>
  <si>
    <t xml:space="preserve">Number of tones</t>
  </si>
  <si>
    <t xml:space="preserve">640 / 1,280</t>
  </si>
  <si>
    <t xml:space="preserve">Delay resolution</t>
  </si>
  <si>
    <t xml:space="preserve">250 ps / 125 ps</t>
  </si>
  <si>
    <t xml:space="preserve">Delay span</t>
  </si>
  <si>
    <t xml:space="preserve">160 ns</t>
  </si>
  <si>
    <t xml:space="preserve">Coherent averaging</t>
  </si>
  <si>
    <t xml:space="preserve">1,000 symbol durations; 2.8 s per Tx–Rx pointing-angle pair.</t>
  </si>
  <si>
    <t xml:space="preserve">Tx antenna</t>
  </si>
  <si>
    <t xml:space="preserve">Probe antenna, 6.5 dBi, HPBW 55° (Az), 115° (El). Az rotated in 45° steps; El fixed at 90°.</t>
  </si>
  <si>
    <t xml:space="preserve">Rx antenna</t>
  </si>
  <si>
    <t xml:space="preserve">Horn antenna, 26 dBi, HPBW 9° (Az), 8° (El). Az full sweep and El 81°–117°, both in 9° steps.</t>
  </si>
  <si>
    <t xml:space="preserve">Polarization</t>
  </si>
  <si>
    <t xml:space="preserve">Vertical</t>
  </si>
  <si>
    <t xml:space="preserve">Calibration</t>
  </si>
  <si>
    <t xml:space="preserve">Back-to-back calibration with 30 dB waveguide attenuator; antenna gain removed by OTA calibration; tilt effect compensated in post-processing.</t>
  </si>
  <si>
    <t xml:space="preserve">Processing</t>
  </si>
  <si>
    <t xml:space="preserve">Noise filtering</t>
  </si>
  <si>
    <t xml:space="preserve">Noise cut-off level determined individually for each band from the estimated noise variance, with a target confidence level of 99.99%.</t>
  </si>
  <si>
    <t xml:space="preserve">Path loss</t>
  </si>
  <si>
    <t xml:space="preserve">Synthesized omnidirectional PL: PL = −(10 log10 Σ P′(τ, θT, φT, θR, φR) − G_A) [dB], where P′ is the noise-filtered DDADPS and G_A is the beam-overlap correction (ITU-R P.1407-8) derived from OTA measurements under near free-space LoS with time gating. Antenna gains removed.</t>
  </si>
  <si>
    <t xml:space="preserve">LSPs</t>
  </si>
  <si>
    <t xml:space="preserve">RMS DS from the omnidirectional PDP, ASA from the Rx azimuth PAP, and Rician K-factor, following the definitions in R. Takahashi et al., IEEE Trans. Antennas Propag., vol. 73, no. 4, 2025.</t>
  </si>
  <si>
    <t xml:space="preserve">Sheets</t>
  </si>
  <si>
    <t xml:space="preserve">PerPoint_PL</t>
  </si>
  <si>
    <t xml:space="preserve">Per-point synthesized omnidirectional PL at 154 and 300 GHz for LoS and NLoS (66 rows), with free-space reference.</t>
  </si>
  <si>
    <t xml:space="preserve">PerPoint_LSP</t>
  </si>
  <si>
    <t xml:space="preserve">Per-point LSPs (omni DS, ASA, Rician K-factor; K-factor for LoS only).</t>
  </si>
  <si>
    <t xml:space="preserve">PL_Model</t>
  </si>
  <si>
    <t xml:space="preserve">CI / FI model parameters (Table I of the paper).</t>
  </si>
  <si>
    <t xml:space="preserve">LSP_Stats</t>
  </si>
  <si>
    <t xml:space="preserve">Statistics of log10-scaled LSPs (Table II of the paper).</t>
  </si>
  <si>
    <t xml:space="preserve">Legend</t>
  </si>
  <si>
    <t xml:space="preserve">Yellow cells</t>
  </si>
  <si>
    <t xml:space="preserve">To be filled with processed measurement data.</t>
  </si>
  <si>
    <t xml:space="preserve">Blue text</t>
  </si>
  <si>
    <t xml:space="preserve">Fixed values: per-point PL (PL_LCR.mat) and LSPs (LSP_LCR.mat) from MATLAB, model parameters from the paper.</t>
  </si>
  <si>
    <t xml:space="preserve">Green text</t>
  </si>
  <si>
    <t xml:space="preserve">Link to another sheet.</t>
  </si>
  <si>
    <t xml:space="preserve">Black text</t>
  </si>
  <si>
    <t xml:space="preserve">Formulas.</t>
  </si>
  <si>
    <t xml:space="preserve">Per-point synthesized omnidirectional path loss</t>
  </si>
  <si>
    <t xml:space="preserve">Source: PL_LCR.mat. Distances differ slightly between bands. FSPL and PL − FSPL are formulas (c = 299,792,458 m/s). Noise cut-off: optional per-point threshold level.</t>
  </si>
  <si>
    <t xml:space="preserve">Rx ID</t>
  </si>
  <si>
    <t xml:space="preserve">Distance 154 GHz [m]</t>
  </si>
  <si>
    <t xml:space="preserve">Distance 300 GHz [m]</t>
  </si>
  <si>
    <t xml:space="preserve">PL 154 GHz [dB]</t>
  </si>
  <si>
    <t xml:space="preserve">PL 300 GHz [dB]</t>
  </si>
  <si>
    <t xml:space="preserve">FSPL 154 GHz [dB]</t>
  </si>
  <si>
    <t xml:space="preserve">FSPL 300 GHz [dB]</t>
  </si>
  <si>
    <t xml:space="preserve">PL − FSPL 154 GHz [dB]</t>
  </si>
  <si>
    <t xml:space="preserve">PL − FSPL 300 GHz [dB]</t>
  </si>
  <si>
    <t xml:space="preserve">Noise cut-off 154 GHz [dB]</t>
  </si>
  <si>
    <t xml:space="preserve">Noise cut-off 300 GHz [dB]</t>
  </si>
  <si>
    <t xml:space="preserve">Remarks</t>
  </si>
  <si>
    <t xml:space="preserve">Rx01</t>
  </si>
  <si>
    <t xml:space="preserve">LoS</t>
  </si>
  <si>
    <t xml:space="preserve">Rx02</t>
  </si>
  <si>
    <t xml:space="preserve">Rx03</t>
  </si>
  <si>
    <t xml:space="preserve">Rx04</t>
  </si>
  <si>
    <t xml:space="preserve">Rx05</t>
  </si>
  <si>
    <t xml:space="preserve">Rx06</t>
  </si>
  <si>
    <t xml:space="preserve">Rx07</t>
  </si>
  <si>
    <t xml:space="preserve">Rx08</t>
  </si>
  <si>
    <t xml:space="preserve">Rx09</t>
  </si>
  <si>
    <t xml:space="preserve">Rx10</t>
  </si>
  <si>
    <t xml:space="preserve">Rx11</t>
  </si>
  <si>
    <t xml:space="preserve">Rx12</t>
  </si>
  <si>
    <t xml:space="preserve">Rx13</t>
  </si>
  <si>
    <t xml:space="preserve">Rx14</t>
  </si>
  <si>
    <t xml:space="preserve">Rx15</t>
  </si>
  <si>
    <t xml:space="preserve">Rx16</t>
  </si>
  <si>
    <t xml:space="preserve">Rx17</t>
  </si>
  <si>
    <t xml:space="preserve">Rx18</t>
  </si>
  <si>
    <t xml:space="preserve">Rx19</t>
  </si>
  <si>
    <t xml:space="preserve">Rx20</t>
  </si>
  <si>
    <t xml:space="preserve">Rx21</t>
  </si>
  <si>
    <t xml:space="preserve">Rx22</t>
  </si>
  <si>
    <t xml:space="preserve">Rx23</t>
  </si>
  <si>
    <t xml:space="preserve">Rx24</t>
  </si>
  <si>
    <t xml:space="preserve">Rx25</t>
  </si>
  <si>
    <t xml:space="preserve">Rx26</t>
  </si>
  <si>
    <t xml:space="preserve">Rx27</t>
  </si>
  <si>
    <t xml:space="preserve">Rx28</t>
  </si>
  <si>
    <t xml:space="preserve">Rx29</t>
  </si>
  <si>
    <t xml:space="preserve">Rx30</t>
  </si>
  <si>
    <t xml:space="preserve">Rx31</t>
  </si>
  <si>
    <t xml:space="preserve">Rx32</t>
  </si>
  <si>
    <t xml:space="preserve">Rx33</t>
  </si>
  <si>
    <t xml:space="preserve">NLoS</t>
  </si>
  <si>
    <t xml:space="preserve">Per-point large-scale parameters</t>
  </si>
  <si>
    <t xml:space="preserve">Source: LSP_LCR.mat (omni DS, ASA from Rx azimuth PAP, Rician K-factor). K-factor reported for LoS only (gray for NLoS). NaN: not evaluable. Distances linked from PerPoint_PL. Note: the statistics in the paper (Table II) include the three NaN points.</t>
  </si>
  <si>
    <t xml:space="preserve">DS 154 GHz [ns]</t>
  </si>
  <si>
    <t xml:space="preserve">DS 300 GHz [ns]</t>
  </si>
  <si>
    <t xml:space="preserve">ASA 154 GHz [deg]</t>
  </si>
  <si>
    <t xml:space="preserve">ASA 300 GHz [deg]</t>
  </si>
  <si>
    <t xml:space="preserve">K-factor 154 GHz [dB]</t>
  </si>
  <si>
    <t xml:space="preserve">K-factor 300 GHz [dB]</t>
  </si>
  <si>
    <t xml:space="preserve">NaN</t>
  </si>
  <si>
    <t xml:space="preserve">300 GHz: DS and ASA excluded (invalid values in processing).</t>
  </si>
  <si>
    <t xml:space="preserve">Path loss model parameters</t>
  </si>
  <si>
    <t xml:space="preserve">Source: Mao &amp; Kim, IEEE AWPL 2026, Table I. CI: PL = 10n log10(d) + 20 log10(4π f_c / c) + χ.  FI: PL = 10α log10(d) + β + χ.  d in m (3–13 m).</t>
  </si>
  <si>
    <t xml:space="preserve">Frequency</t>
  </si>
  <si>
    <t xml:space="preserve">CI n</t>
  </si>
  <si>
    <t xml:space="preserve">CI σ [dB]</t>
  </si>
  <si>
    <t xml:space="preserve">FI α</t>
  </si>
  <si>
    <t xml:space="preserve">FI β [dB]</t>
  </si>
  <si>
    <t xml:space="preserve">FI σ [dB]</t>
  </si>
  <si>
    <t xml:space="preserve">154 GHz</t>
  </si>
  <si>
    <t xml:space="preserve">300 GHz</t>
  </si>
  <si>
    <t xml:space="preserve">The paper also compares the data with the site-general ABG model for conference/lecture rooms in Rec. ITU-R P.1238-13.</t>
  </si>
  <si>
    <t xml:space="preserve">LSP statistics (measured vs. 3GPP TR 38.901 extrapolation)</t>
  </si>
  <si>
    <t xml:space="preserve">Source: Mao &amp; Kim, IEEE AWPL 2026, Table II. DS: log10(DS/1 s); ASA: log10(ASA/1°); K: dB. 3GPP values extrapolated beyond 100 GHz (reference only).</t>
  </si>
  <si>
    <t xml:space="preserve">Parameter</t>
  </si>
  <si>
    <t xml:space="preserve">Model</t>
  </si>
  <si>
    <t xml:space="preserve">Stat</t>
  </si>
  <si>
    <t xml:space="preserve">LoS 154 GHz</t>
  </si>
  <si>
    <t xml:space="preserve">LoS 300 GHz</t>
  </si>
  <si>
    <t xml:space="preserve">NLoS 154 GHz</t>
  </si>
  <si>
    <t xml:space="preserve">NLoS 300 GHz</t>
  </si>
  <si>
    <t xml:space="preserve">DS</t>
  </si>
  <si>
    <t xml:space="preserve">Meas.</t>
  </si>
  <si>
    <t xml:space="preserve">μ</t>
  </si>
  <si>
    <t xml:space="preserve">σ</t>
  </si>
  <si>
    <t xml:space="preserve">3GPP</t>
  </si>
  <si>
    <t xml:space="preserve">ASA</t>
  </si>
  <si>
    <t xml:space="preserve">K-factor [dB]</t>
  </si>
  <si>
    <t xml:space="preserve">—</t>
  </si>
  <si>
    <t xml:space="preserve">Linear-scale values of the measured means (10^μ): DS [ns], ASA [deg]</t>
  </si>
  <si>
    <t xml:space="preserve">10^μ DS [ns]</t>
  </si>
  <si>
    <t xml:space="preserve">10^μ ASA [deg]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</si>
</sst>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0"/>
    <numFmt numFmtId="166" formatCode="0.00"/>
    <numFmt numFmtId="167" formatCode="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11"/>
      <color rgb="FF0000FF"/>
      <name val="Arial"/>
      <family val="0"/>
      <charset val="1"/>
    </font>
    <font>
      <sz val="10"/>
      <name val="Arial"/>
      <family val="2"/>
    </font>
    <font>
      <sz val="11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E7E6E6"/>
      </patternFill>
    </fill>
    <fill>
      <patternFill patternType="solid">
        <fgColor rgb="FFFFFF99"/>
        <bgColor rgb="FFFFFFCC"/>
      </patternFill>
    </fill>
    <fill>
      <patternFill patternType="solid">
        <fgColor rgb="FFE7E6E6"/>
        <bgColor rgb="FFD9E1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39.55" hidden="false" customHeight="false" outlineLevel="0" collapsed="false">
      <c r="A4" s="3" t="s">
        <v>2</v>
      </c>
      <c r="B4" s="4" t="s">
        <v>3</v>
      </c>
    </row>
    <row r="5" customFormat="false" ht="26.85" hidden="false" customHeight="false" outlineLevel="0" collapsed="false">
      <c r="A5" s="3" t="s">
        <v>4</v>
      </c>
      <c r="B5" s="4" t="s">
        <v>5</v>
      </c>
    </row>
    <row r="6" customFormat="false" ht="15" hidden="false" customHeight="false" outlineLevel="0" collapsed="false">
      <c r="A6" s="3" t="s">
        <v>6</v>
      </c>
      <c r="B6" s="4" t="s">
        <v>7</v>
      </c>
    </row>
    <row r="7" customFormat="false" ht="15" hidden="false" customHeight="false" outlineLevel="0" collapsed="false">
      <c r="A7" s="3" t="s">
        <v>8</v>
      </c>
      <c r="B7" s="4" t="s">
        <v>9</v>
      </c>
    </row>
    <row r="9" customFormat="false" ht="15" hidden="false" customHeight="false" outlineLevel="0" collapsed="false">
      <c r="A9" s="2" t="s">
        <v>10</v>
      </c>
    </row>
    <row r="10" customFormat="false" ht="26.85" hidden="false" customHeight="false" outlineLevel="0" collapsed="false">
      <c r="A10" s="3" t="s">
        <v>11</v>
      </c>
      <c r="B10" s="4" t="s">
        <v>12</v>
      </c>
    </row>
    <row r="11" customFormat="false" ht="15" hidden="false" customHeight="false" outlineLevel="0" collapsed="false">
      <c r="A11" s="3" t="s">
        <v>13</v>
      </c>
      <c r="B11" s="4" t="s">
        <v>14</v>
      </c>
    </row>
    <row r="12" customFormat="false" ht="15" hidden="false" customHeight="false" outlineLevel="0" collapsed="false">
      <c r="A12" s="3" t="s">
        <v>15</v>
      </c>
      <c r="B12" s="4" t="s">
        <v>16</v>
      </c>
    </row>
    <row r="13" customFormat="false" ht="26.85" hidden="false" customHeight="false" outlineLevel="0" collapsed="false">
      <c r="A13" s="3" t="s">
        <v>17</v>
      </c>
      <c r="B13" s="4" t="s">
        <v>18</v>
      </c>
    </row>
    <row r="15" customFormat="false" ht="15" hidden="false" customHeight="false" outlineLevel="0" collapsed="false">
      <c r="A15" s="2" t="s">
        <v>19</v>
      </c>
    </row>
    <row r="16" customFormat="false" ht="26.85" hidden="false" customHeight="false" outlineLevel="0" collapsed="false">
      <c r="A16" s="3" t="s">
        <v>20</v>
      </c>
      <c r="B16" s="4" t="s">
        <v>21</v>
      </c>
    </row>
    <row r="17" customFormat="false" ht="15" hidden="false" customHeight="false" outlineLevel="0" collapsed="false">
      <c r="A17" s="3" t="s">
        <v>22</v>
      </c>
      <c r="B17" s="4" t="s">
        <v>23</v>
      </c>
    </row>
    <row r="18" customFormat="false" ht="15" hidden="false" customHeight="false" outlineLevel="0" collapsed="false">
      <c r="A18" s="3" t="s">
        <v>24</v>
      </c>
      <c r="B18" s="4" t="s">
        <v>25</v>
      </c>
    </row>
    <row r="19" customFormat="false" ht="15" hidden="false" customHeight="false" outlineLevel="0" collapsed="false">
      <c r="A19" s="3" t="s">
        <v>26</v>
      </c>
      <c r="B19" s="4" t="s">
        <v>27</v>
      </c>
    </row>
    <row r="20" customFormat="false" ht="15" hidden="false" customHeight="false" outlineLevel="0" collapsed="false">
      <c r="A20" s="3" t="s">
        <v>28</v>
      </c>
      <c r="B20" s="4" t="s">
        <v>29</v>
      </c>
    </row>
    <row r="21" customFormat="false" ht="15" hidden="false" customHeight="false" outlineLevel="0" collapsed="false">
      <c r="A21" s="3" t="s">
        <v>30</v>
      </c>
      <c r="B21" s="4" t="s">
        <v>31</v>
      </c>
    </row>
    <row r="22" customFormat="false" ht="26.85" hidden="false" customHeight="false" outlineLevel="0" collapsed="false">
      <c r="A22" s="3" t="s">
        <v>32</v>
      </c>
      <c r="B22" s="4" t="s">
        <v>33</v>
      </c>
    </row>
    <row r="23" customFormat="false" ht="15" hidden="false" customHeight="false" outlineLevel="0" collapsed="false">
      <c r="A23" s="3" t="s">
        <v>34</v>
      </c>
      <c r="B23" s="4" t="s">
        <v>35</v>
      </c>
    </row>
    <row r="24" customFormat="false" ht="15" hidden="false" customHeight="false" outlineLevel="0" collapsed="false">
      <c r="A24" s="3" t="s">
        <v>36</v>
      </c>
      <c r="B24" s="4" t="s">
        <v>37</v>
      </c>
    </row>
    <row r="25" customFormat="false" ht="15" hidden="false" customHeight="false" outlineLevel="0" collapsed="false">
      <c r="A25" s="3" t="s">
        <v>38</v>
      </c>
      <c r="B25" s="4" t="s">
        <v>39</v>
      </c>
    </row>
    <row r="26" customFormat="false" ht="26.85" hidden="false" customHeight="false" outlineLevel="0" collapsed="false">
      <c r="A26" s="3" t="s">
        <v>40</v>
      </c>
      <c r="B26" s="4" t="s">
        <v>41</v>
      </c>
    </row>
    <row r="28" customFormat="false" ht="15" hidden="false" customHeight="false" outlineLevel="0" collapsed="false">
      <c r="A28" s="2" t="s">
        <v>42</v>
      </c>
    </row>
    <row r="29" customFormat="false" ht="26.85" hidden="false" customHeight="false" outlineLevel="0" collapsed="false">
      <c r="A29" s="3" t="s">
        <v>43</v>
      </c>
      <c r="B29" s="4" t="s">
        <v>44</v>
      </c>
    </row>
    <row r="30" customFormat="false" ht="39.55" hidden="false" customHeight="false" outlineLevel="0" collapsed="false">
      <c r="A30" s="3" t="s">
        <v>45</v>
      </c>
      <c r="B30" s="4" t="s">
        <v>46</v>
      </c>
    </row>
    <row r="31" customFormat="false" ht="26.85" hidden="false" customHeight="false" outlineLevel="0" collapsed="false">
      <c r="A31" s="3" t="s">
        <v>47</v>
      </c>
      <c r="B31" s="4" t="s">
        <v>48</v>
      </c>
    </row>
    <row r="33" customFormat="false" ht="15" hidden="false" customHeight="false" outlineLevel="0" collapsed="false">
      <c r="A33" s="2" t="s">
        <v>49</v>
      </c>
    </row>
    <row r="34" customFormat="false" ht="15" hidden="false" customHeight="false" outlineLevel="0" collapsed="false">
      <c r="A34" s="3" t="s">
        <v>50</v>
      </c>
      <c r="B34" s="4" t="s">
        <v>51</v>
      </c>
    </row>
    <row r="35" customFormat="false" ht="15" hidden="false" customHeight="false" outlineLevel="0" collapsed="false">
      <c r="A35" s="3" t="s">
        <v>52</v>
      </c>
      <c r="B35" s="4" t="s">
        <v>53</v>
      </c>
    </row>
    <row r="36" customFormat="false" ht="15" hidden="false" customHeight="false" outlineLevel="0" collapsed="false">
      <c r="A36" s="3" t="s">
        <v>54</v>
      </c>
      <c r="B36" s="4" t="s">
        <v>55</v>
      </c>
    </row>
    <row r="37" customFormat="false" ht="15" hidden="false" customHeight="false" outlineLevel="0" collapsed="false">
      <c r="A37" s="3" t="s">
        <v>56</v>
      </c>
      <c r="B37" s="4" t="s">
        <v>57</v>
      </c>
    </row>
    <row r="39" customFormat="false" ht="15" hidden="false" customHeight="false" outlineLevel="0" collapsed="false">
      <c r="A39" s="2" t="s">
        <v>58</v>
      </c>
    </row>
    <row r="40" customFormat="false" ht="15" hidden="false" customHeight="false" outlineLevel="0" collapsed="false">
      <c r="A40" s="3" t="s">
        <v>59</v>
      </c>
      <c r="B40" s="4" t="s">
        <v>60</v>
      </c>
    </row>
    <row r="41" customFormat="false" ht="15" hidden="false" customHeight="false" outlineLevel="0" collapsed="false">
      <c r="A41" s="3" t="s">
        <v>61</v>
      </c>
      <c r="B41" s="4" t="s">
        <v>62</v>
      </c>
    </row>
    <row r="42" customFormat="false" ht="15" hidden="false" customHeight="false" outlineLevel="0" collapsed="false">
      <c r="A42" s="3" t="s">
        <v>63</v>
      </c>
      <c r="B42" s="4" t="s">
        <v>64</v>
      </c>
    </row>
    <row r="43" customFormat="false" ht="15" hidden="false" customHeight="false" outlineLevel="0" collapsed="false">
      <c r="A43" s="3" t="s">
        <v>65</v>
      </c>
      <c r="B43" s="4" t="s">
        <v>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0"/>
    <col collapsed="false" customWidth="true" hidden="false" outlineLevel="0" max="8" min="3" style="0" width="12"/>
    <col collapsed="false" customWidth="true" hidden="false" outlineLevel="0" max="10" min="9" style="0" width="13"/>
    <col collapsed="false" customWidth="true" hidden="false" outlineLevel="0" max="12" min="11" style="0" width="14"/>
    <col collapsed="false" customWidth="true" hidden="false" outlineLevel="0" max="13" min="13" style="0" width="24"/>
  </cols>
  <sheetData>
    <row r="1" customFormat="false" ht="17.35" hidden="false" customHeight="false" outlineLevel="0" collapsed="false">
      <c r="A1" s="1" t="s">
        <v>67</v>
      </c>
    </row>
    <row r="2" customFormat="false" ht="15" hidden="false" customHeight="false" outlineLevel="0" collapsed="false">
      <c r="A2" s="5" t="s">
        <v>68</v>
      </c>
    </row>
    <row r="4" customFormat="false" ht="45" hidden="false" customHeight="true" outlineLevel="0" collapsed="false">
      <c r="A4" s="6" t="s">
        <v>69</v>
      </c>
      <c r="B4" s="6" t="s">
        <v>10</v>
      </c>
      <c r="C4" s="6" t="s">
        <v>70</v>
      </c>
      <c r="D4" s="6" t="s">
        <v>71</v>
      </c>
      <c r="E4" s="6" t="s">
        <v>72</v>
      </c>
      <c r="F4" s="6" t="s">
        <v>73</v>
      </c>
      <c r="G4" s="6" t="s">
        <v>74</v>
      </c>
      <c r="H4" s="6" t="s">
        <v>75</v>
      </c>
      <c r="I4" s="6" t="s">
        <v>76</v>
      </c>
      <c r="J4" s="6" t="s">
        <v>77</v>
      </c>
      <c r="K4" s="6" t="s">
        <v>78</v>
      </c>
      <c r="L4" s="6" t="s">
        <v>79</v>
      </c>
      <c r="M4" s="6" t="s">
        <v>80</v>
      </c>
    </row>
    <row r="5" customFormat="false" ht="15" hidden="false" customHeight="false" outlineLevel="0" collapsed="false">
      <c r="A5" s="7" t="s">
        <v>81</v>
      </c>
      <c r="B5" s="7" t="s">
        <v>82</v>
      </c>
      <c r="C5" s="8" t="n">
        <v>7.275</v>
      </c>
      <c r="D5" s="8" t="n">
        <v>7.2</v>
      </c>
      <c r="E5" s="9" t="n">
        <v>92.3691249056897</v>
      </c>
      <c r="F5" s="9" t="n">
        <v>98.047569119082</v>
      </c>
      <c r="G5" s="10" t="n">
        <f aca="false">20*LOG10(4*PI()*C5*154000000000/299792458)</f>
        <v>93.4348575917715</v>
      </c>
      <c r="H5" s="10" t="n">
        <f aca="false">20*LOG10(4*PI()*D5*300000000000/299792458)</f>
        <v>99.136858244902</v>
      </c>
      <c r="I5" s="10" t="n">
        <f aca="false">E5-G5</f>
        <v>-1.06573268608182</v>
      </c>
      <c r="J5" s="10" t="n">
        <f aca="false">F5-H5</f>
        <v>-1.08928912581997</v>
      </c>
      <c r="K5" s="11"/>
      <c r="L5" s="11"/>
      <c r="M5" s="12"/>
    </row>
    <row r="6" customFormat="false" ht="15" hidden="false" customHeight="false" outlineLevel="0" collapsed="false">
      <c r="A6" s="7" t="s">
        <v>83</v>
      </c>
      <c r="B6" s="7" t="s">
        <v>82</v>
      </c>
      <c r="C6" s="8" t="n">
        <v>7.95</v>
      </c>
      <c r="D6" s="8" t="n">
        <v>7.9125</v>
      </c>
      <c r="E6" s="9" t="n">
        <v>93.4524542867251</v>
      </c>
      <c r="F6" s="9" t="n">
        <v>98.9975366895472</v>
      </c>
      <c r="G6" s="10" t="n">
        <f aca="false">20*LOG10(4*PI()*C6*154000000000/299792458)</f>
        <v>94.2055402117421</v>
      </c>
      <c r="H6" s="10" t="n">
        <f aca="false">20*LOG10(4*PI()*D6*300000000000/299792458)</f>
        <v>99.9564827767849</v>
      </c>
      <c r="I6" s="10" t="n">
        <f aca="false">E6-G6</f>
        <v>-0.753085925016933</v>
      </c>
      <c r="J6" s="10" t="n">
        <f aca="false">F6-H6</f>
        <v>-0.958946087237692</v>
      </c>
      <c r="K6" s="11"/>
      <c r="L6" s="11"/>
      <c r="M6" s="12"/>
    </row>
    <row r="7" customFormat="false" ht="15" hidden="false" customHeight="false" outlineLevel="0" collapsed="false">
      <c r="A7" s="7" t="s">
        <v>84</v>
      </c>
      <c r="B7" s="7" t="s">
        <v>82</v>
      </c>
      <c r="C7" s="8" t="n">
        <v>8.85</v>
      </c>
      <c r="D7" s="8" t="n">
        <v>8.775</v>
      </c>
      <c r="E7" s="9" t="n">
        <v>93.8718130624604</v>
      </c>
      <c r="F7" s="9" t="n">
        <v>99.7192542787466</v>
      </c>
      <c r="G7" s="10" t="n">
        <f aca="false">20*LOG10(4*PI()*C7*154000000000/299792458)</f>
        <v>95.1370630525692</v>
      </c>
      <c r="H7" s="10" t="n">
        <f aca="false">20*LOG10(4*PI()*D7*300000000000/299792458)</f>
        <v>100.855150819034</v>
      </c>
      <c r="I7" s="10" t="n">
        <f aca="false">E7-G7</f>
        <v>-1.2652499901088</v>
      </c>
      <c r="J7" s="10" t="n">
        <f aca="false">F7-H7</f>
        <v>-1.13589654028723</v>
      </c>
      <c r="K7" s="11"/>
      <c r="L7" s="11"/>
      <c r="M7" s="12"/>
    </row>
    <row r="8" customFormat="false" ht="15" hidden="false" customHeight="false" outlineLevel="0" collapsed="false">
      <c r="A8" s="7" t="s">
        <v>85</v>
      </c>
      <c r="B8" s="7" t="s">
        <v>82</v>
      </c>
      <c r="C8" s="8" t="n">
        <v>9.525</v>
      </c>
      <c r="D8" s="8" t="n">
        <v>9.4875</v>
      </c>
      <c r="E8" s="9" t="n">
        <v>93.9931208592873</v>
      </c>
      <c r="F8" s="9" t="n">
        <v>99.6372991427724</v>
      </c>
      <c r="G8" s="10" t="n">
        <f aca="false">20*LOG10(4*PI()*C8*154000000000/299792458)</f>
        <v>95.7754973255658</v>
      </c>
      <c r="H8" s="10" t="n">
        <f aca="false">20*LOG10(4*PI()*D8*300000000000/299792458)</f>
        <v>101.533244094347</v>
      </c>
      <c r="I8" s="10" t="n">
        <f aca="false">E8-G8</f>
        <v>-1.78237646627845</v>
      </c>
      <c r="J8" s="10" t="n">
        <f aca="false">F8-H8</f>
        <v>-1.895944951575</v>
      </c>
      <c r="K8" s="11"/>
      <c r="L8" s="11"/>
      <c r="M8" s="12"/>
    </row>
    <row r="9" customFormat="false" ht="15" hidden="false" customHeight="false" outlineLevel="0" collapsed="false">
      <c r="A9" s="7" t="s">
        <v>86</v>
      </c>
      <c r="B9" s="7" t="s">
        <v>82</v>
      </c>
      <c r="C9" s="8" t="n">
        <v>10.5</v>
      </c>
      <c r="D9" s="8" t="n">
        <v>10.425</v>
      </c>
      <c r="E9" s="9" t="n">
        <v>94.2390647352029</v>
      </c>
      <c r="F9" s="9" t="n">
        <v>101.266586124862</v>
      </c>
      <c r="G9" s="10" t="n">
        <f aca="false">20*LOG10(4*PI()*C9*154000000000/299792458)</f>
        <v>96.6219836200114</v>
      </c>
      <c r="H9" s="10" t="n">
        <f aca="false">20*LOG10(4*PI()*D9*300000000000/299792458)</f>
        <v>102.351729589193</v>
      </c>
      <c r="I9" s="10" t="n">
        <f aca="false">E9-G9</f>
        <v>-2.38291888480846</v>
      </c>
      <c r="J9" s="10" t="n">
        <f aca="false">F9-H9</f>
        <v>-1.08514346433101</v>
      </c>
      <c r="K9" s="11"/>
      <c r="L9" s="11"/>
      <c r="M9" s="12"/>
    </row>
    <row r="10" customFormat="false" ht="15" hidden="false" customHeight="false" outlineLevel="0" collapsed="false">
      <c r="A10" s="7" t="s">
        <v>87</v>
      </c>
      <c r="B10" s="7" t="s">
        <v>82</v>
      </c>
      <c r="C10" s="8" t="n">
        <v>11.175</v>
      </c>
      <c r="D10" s="8" t="n">
        <v>11.175</v>
      </c>
      <c r="E10" s="9" t="n">
        <v>91.7680379383057</v>
      </c>
      <c r="F10" s="9" t="n">
        <v>101.643913489356</v>
      </c>
      <c r="G10" s="10" t="n">
        <f aca="false">20*LOG10(4*PI()*C10*154000000000/299792458)</f>
        <v>97.1631482746921</v>
      </c>
      <c r="H10" s="10" t="n">
        <f aca="false">20*LOG10(4*PI()*D10*300000000000/299792458)</f>
        <v>102.955158952356</v>
      </c>
      <c r="I10" s="10" t="n">
        <f aca="false">E10-G10</f>
        <v>-5.39511033638642</v>
      </c>
      <c r="J10" s="10" t="n">
        <f aca="false">F10-H10</f>
        <v>-1.31124546300001</v>
      </c>
      <c r="K10" s="11"/>
      <c r="L10" s="11"/>
      <c r="M10" s="12"/>
    </row>
    <row r="11" customFormat="false" ht="15" hidden="false" customHeight="false" outlineLevel="0" collapsed="false">
      <c r="A11" s="7" t="s">
        <v>88</v>
      </c>
      <c r="B11" s="7" t="s">
        <v>82</v>
      </c>
      <c r="C11" s="8" t="n">
        <v>12.075</v>
      </c>
      <c r="D11" s="8" t="n">
        <v>12.0375</v>
      </c>
      <c r="E11" s="9" t="n">
        <v>96.3231153285333</v>
      </c>
      <c r="F11" s="9" t="n">
        <v>102.197217617262</v>
      </c>
      <c r="G11" s="10" t="n">
        <f aca="false">20*LOG10(4*PI()*C11*154000000000/299792458)</f>
        <v>97.8359404270836</v>
      </c>
      <c r="H11" s="10" t="n">
        <f aca="false">20*LOG10(4*PI()*D11*300000000000/299792458)</f>
        <v>103.600934318928</v>
      </c>
      <c r="I11" s="10" t="n">
        <f aca="false">E11-G11</f>
        <v>-1.51282509855029</v>
      </c>
      <c r="J11" s="10" t="n">
        <f aca="false">F11-H11</f>
        <v>-1.40371670166614</v>
      </c>
      <c r="K11" s="11"/>
      <c r="L11" s="11"/>
      <c r="M11" s="12"/>
    </row>
    <row r="12" customFormat="false" ht="15" hidden="false" customHeight="false" outlineLevel="0" collapsed="false">
      <c r="A12" s="7" t="s">
        <v>89</v>
      </c>
      <c r="B12" s="7" t="s">
        <v>82</v>
      </c>
      <c r="C12" s="8" t="n">
        <v>3.375</v>
      </c>
      <c r="D12" s="8" t="n">
        <v>3.3375</v>
      </c>
      <c r="E12" s="9" t="n">
        <v>86.1065674654695</v>
      </c>
      <c r="F12" s="9" t="n">
        <v>92.2190839027933</v>
      </c>
      <c r="G12" s="10" t="n">
        <f aca="false">20*LOG10(4*PI()*C12*154000000000/299792458)</f>
        <v>86.7636731819535</v>
      </c>
      <c r="H12" s="10" t="n">
        <f aca="false">20*LOG10(4*PI()*D12*300000000000/299792458)</f>
        <v>92.4586338037293</v>
      </c>
      <c r="I12" s="10" t="n">
        <f aca="false">E12-G12</f>
        <v>-0.657105716483969</v>
      </c>
      <c r="J12" s="10" t="n">
        <f aca="false">F12-H12</f>
        <v>-0.239549900935941</v>
      </c>
      <c r="K12" s="11"/>
      <c r="L12" s="11"/>
      <c r="M12" s="12"/>
    </row>
    <row r="13" customFormat="false" ht="15" hidden="false" customHeight="false" outlineLevel="0" collapsed="false">
      <c r="A13" s="7" t="s">
        <v>90</v>
      </c>
      <c r="B13" s="7" t="s">
        <v>82</v>
      </c>
      <c r="C13" s="8" t="n">
        <v>4.575</v>
      </c>
      <c r="D13" s="8" t="n">
        <v>4.5375</v>
      </c>
      <c r="E13" s="9" t="n">
        <v>89.3104075780494</v>
      </c>
      <c r="F13" s="9" t="n">
        <v>94.3963133816734</v>
      </c>
      <c r="G13" s="10" t="n">
        <f aca="false">20*LOG10(4*PI()*C13*154000000000/299792458)</f>
        <v>89.406019606662</v>
      </c>
      <c r="H13" s="10" t="n">
        <f aca="false">20*LOG10(4*PI()*D13*300000000000/299792458)</f>
        <v>95.12654107716</v>
      </c>
      <c r="I13" s="10" t="n">
        <f aca="false">E13-G13</f>
        <v>-0.0956120286125497</v>
      </c>
      <c r="J13" s="10" t="n">
        <f aca="false">F13-H13</f>
        <v>-0.730227695486619</v>
      </c>
      <c r="K13" s="11"/>
      <c r="L13" s="11"/>
      <c r="M13" s="12"/>
    </row>
    <row r="14" customFormat="false" ht="15" hidden="false" customHeight="false" outlineLevel="0" collapsed="false">
      <c r="A14" s="7" t="s">
        <v>91</v>
      </c>
      <c r="B14" s="7" t="s">
        <v>82</v>
      </c>
      <c r="C14" s="8" t="n">
        <v>6.525</v>
      </c>
      <c r="D14" s="8" t="n">
        <v>6.4875</v>
      </c>
      <c r="E14" s="9" t="n">
        <v>92.2879841125145</v>
      </c>
      <c r="F14" s="9" t="n">
        <v>97.84396304592</v>
      </c>
      <c r="G14" s="10" t="n">
        <f aca="false">20*LOG10(4*PI()*C14*154000000000/299792458)</f>
        <v>92.489807958819</v>
      </c>
      <c r="H14" s="10" t="n">
        <f aca="false">20*LOG10(4*PI()*D14*300000000000/299792458)</f>
        <v>98.2317557334069</v>
      </c>
      <c r="I14" s="10" t="n">
        <f aca="false">E14-G14</f>
        <v>-0.201823846304535</v>
      </c>
      <c r="J14" s="10" t="n">
        <f aca="false">F14-H14</f>
        <v>-0.387792687486893</v>
      </c>
      <c r="K14" s="11"/>
      <c r="L14" s="11"/>
      <c r="M14" s="12"/>
    </row>
    <row r="15" customFormat="false" ht="15" hidden="false" customHeight="false" outlineLevel="0" collapsed="false">
      <c r="A15" s="7" t="s">
        <v>92</v>
      </c>
      <c r="B15" s="7" t="s">
        <v>82</v>
      </c>
      <c r="C15" s="8" t="n">
        <v>7.275</v>
      </c>
      <c r="D15" s="8" t="n">
        <v>7.275</v>
      </c>
      <c r="E15" s="9" t="n">
        <v>92.7508085938844</v>
      </c>
      <c r="F15" s="9" t="n">
        <v>99.0526868096246</v>
      </c>
      <c r="G15" s="10" t="n">
        <f aca="false">20*LOG10(4*PI()*C15*154000000000/299792458)</f>
        <v>93.4348575917715</v>
      </c>
      <c r="H15" s="10" t="n">
        <f aca="false">20*LOG10(4*PI()*D15*300000000000/299792458)</f>
        <v>99.2268682694355</v>
      </c>
      <c r="I15" s="10" t="n">
        <f aca="false">E15-G15</f>
        <v>-0.684048997887146</v>
      </c>
      <c r="J15" s="10" t="n">
        <f aca="false">F15-H15</f>
        <v>-0.174181459810939</v>
      </c>
      <c r="K15" s="11"/>
      <c r="L15" s="11"/>
      <c r="M15" s="12"/>
    </row>
    <row r="16" customFormat="false" ht="15" hidden="false" customHeight="false" outlineLevel="0" collapsed="false">
      <c r="A16" s="7" t="s">
        <v>93</v>
      </c>
      <c r="B16" s="7" t="s">
        <v>82</v>
      </c>
      <c r="C16" s="8" t="n">
        <v>8.4</v>
      </c>
      <c r="D16" s="8" t="n">
        <v>8.325</v>
      </c>
      <c r="E16" s="9" t="n">
        <v>94.0088933153038</v>
      </c>
      <c r="F16" s="9" t="n">
        <v>99.5256306230565</v>
      </c>
      <c r="G16" s="10" t="n">
        <f aca="false">20*LOG10(4*PI()*C16*154000000000/299792458)</f>
        <v>94.6837833598503</v>
      </c>
      <c r="H16" s="10" t="n">
        <f aca="false">20*LOG10(4*PI()*D16*300000000000/299792458)</f>
        <v>100.397893159844</v>
      </c>
      <c r="I16" s="10" t="n">
        <f aca="false">E16-G16</f>
        <v>-0.674890044546459</v>
      </c>
      <c r="J16" s="10" t="n">
        <f aca="false">F16-H16</f>
        <v>-0.872262536787289</v>
      </c>
      <c r="K16" s="11"/>
      <c r="L16" s="11"/>
      <c r="M16" s="12"/>
    </row>
    <row r="17" customFormat="false" ht="15" hidden="false" customHeight="false" outlineLevel="0" collapsed="false">
      <c r="A17" s="7" t="s">
        <v>94</v>
      </c>
      <c r="B17" s="7" t="s">
        <v>82</v>
      </c>
      <c r="C17" s="8" t="n">
        <v>9</v>
      </c>
      <c r="D17" s="8" t="n">
        <v>8.925</v>
      </c>
      <c r="E17" s="9" t="n">
        <v>94.2330474591737</v>
      </c>
      <c r="F17" s="9" t="n">
        <v>100.09000406255</v>
      </c>
      <c r="G17" s="10" t="n">
        <f aca="false">20*LOG10(4*PI()*C17*154000000000/299792458)</f>
        <v>95.2830478273991</v>
      </c>
      <c r="H17" s="10" t="n">
        <f aca="false">20*LOG10(4*PI()*D17*300000000000/299792458)</f>
        <v>101.002372811961</v>
      </c>
      <c r="I17" s="10" t="n">
        <f aca="false">E17-G17</f>
        <v>-1.05000036822545</v>
      </c>
      <c r="J17" s="10" t="n">
        <f aca="false">F17-H17</f>
        <v>-0.912368749411144</v>
      </c>
      <c r="K17" s="11"/>
      <c r="L17" s="11"/>
      <c r="M17" s="12"/>
    </row>
    <row r="18" customFormat="false" ht="15" hidden="false" customHeight="false" outlineLevel="0" collapsed="false">
      <c r="A18" s="7" t="s">
        <v>95</v>
      </c>
      <c r="B18" s="7" t="s">
        <v>82</v>
      </c>
      <c r="C18" s="8" t="n">
        <v>9.975</v>
      </c>
      <c r="D18" s="8" t="n">
        <v>9.975</v>
      </c>
      <c r="E18" s="9" t="n">
        <v>94.4655105774718</v>
      </c>
      <c r="F18" s="9" t="n">
        <v>100.454488329091</v>
      </c>
      <c r="G18" s="10" t="n">
        <f aca="false">20*LOG10(4*PI()*C18*154000000000/299792458)</f>
        <v>96.1764557257884</v>
      </c>
      <c r="H18" s="10" t="n">
        <f aca="false">20*LOG10(4*PI()*D18*300000000000/299792458)</f>
        <v>101.968466403452</v>
      </c>
      <c r="I18" s="10" t="n">
        <f aca="false">E18-G18</f>
        <v>-1.71094514831655</v>
      </c>
      <c r="J18" s="10" t="n">
        <f aca="false">F18-H18</f>
        <v>-1.51397807436143</v>
      </c>
      <c r="K18" s="11"/>
      <c r="L18" s="11"/>
      <c r="M18" s="12"/>
    </row>
    <row r="19" customFormat="false" ht="15" hidden="false" customHeight="false" outlineLevel="0" collapsed="false">
      <c r="A19" s="7" t="s">
        <v>96</v>
      </c>
      <c r="B19" s="7" t="s">
        <v>82</v>
      </c>
      <c r="C19" s="8" t="n">
        <v>10.875</v>
      </c>
      <c r="D19" s="8" t="n">
        <v>10.875</v>
      </c>
      <c r="E19" s="9" t="n">
        <v>95.3569375645338</v>
      </c>
      <c r="F19" s="9" t="n">
        <v>100.362976572631</v>
      </c>
      <c r="G19" s="10" t="n">
        <f aca="false">20*LOG10(4*PI()*C19*154000000000/299792458)</f>
        <v>96.9267829511461</v>
      </c>
      <c r="H19" s="10" t="n">
        <f aca="false">20*LOG10(4*PI()*D19*300000000000/299792458)</f>
        <v>102.71879362881</v>
      </c>
      <c r="I19" s="10" t="n">
        <f aca="false">E19-G19</f>
        <v>-1.56984538661236</v>
      </c>
      <c r="J19" s="10" t="n">
        <f aca="false">F19-H19</f>
        <v>-2.35581705617892</v>
      </c>
      <c r="K19" s="11"/>
      <c r="L19" s="11"/>
      <c r="M19" s="12"/>
    </row>
    <row r="20" customFormat="false" ht="15" hidden="false" customHeight="false" outlineLevel="0" collapsed="false">
      <c r="A20" s="7" t="s">
        <v>97</v>
      </c>
      <c r="B20" s="7" t="s">
        <v>82</v>
      </c>
      <c r="C20" s="8" t="n">
        <v>12</v>
      </c>
      <c r="D20" s="8" t="n">
        <v>11.9625</v>
      </c>
      <c r="E20" s="9" t="n">
        <v>95.4401461557049</v>
      </c>
      <c r="F20" s="9" t="n">
        <v>100.886257318849</v>
      </c>
      <c r="G20" s="10" t="n">
        <f aca="false">20*LOG10(4*PI()*C20*154000000000/299792458)</f>
        <v>97.7818225595651</v>
      </c>
      <c r="H20" s="10" t="n">
        <f aca="false">20*LOG10(4*PI()*D20*300000000000/299792458)</f>
        <v>103.546647331975</v>
      </c>
      <c r="I20" s="10" t="n">
        <f aca="false">E20-G20</f>
        <v>-2.34167640386028</v>
      </c>
      <c r="J20" s="10" t="n">
        <f aca="false">F20-H20</f>
        <v>-2.66039001312591</v>
      </c>
      <c r="K20" s="11"/>
      <c r="L20" s="11"/>
      <c r="M20" s="12"/>
    </row>
    <row r="21" customFormat="false" ht="15" hidden="false" customHeight="false" outlineLevel="0" collapsed="false">
      <c r="A21" s="7" t="s">
        <v>98</v>
      </c>
      <c r="B21" s="7" t="s">
        <v>82</v>
      </c>
      <c r="C21" s="8" t="n">
        <v>5.55</v>
      </c>
      <c r="D21" s="8" t="n">
        <v>5.55</v>
      </c>
      <c r="E21" s="9" t="n">
        <v>91.6994749966824</v>
      </c>
      <c r="F21" s="9" t="n">
        <v>96.4792355318555</v>
      </c>
      <c r="G21" s="10" t="n">
        <f aca="false">20*LOG10(4*PI()*C21*154000000000/299792458)</f>
        <v>91.0840573010662</v>
      </c>
      <c r="H21" s="10" t="n">
        <f aca="false">20*LOG10(4*PI()*D21*300000000000/299792458)</f>
        <v>96.8760679787302</v>
      </c>
      <c r="I21" s="10" t="n">
        <f aca="false">E21-G21</f>
        <v>0.615417695616202</v>
      </c>
      <c r="J21" s="10" t="n">
        <f aca="false">F21-H21</f>
        <v>-0.396832446874683</v>
      </c>
      <c r="K21" s="11"/>
      <c r="L21" s="11"/>
      <c r="M21" s="12"/>
    </row>
    <row r="22" customFormat="false" ht="15" hidden="false" customHeight="false" outlineLevel="0" collapsed="false">
      <c r="A22" s="7" t="s">
        <v>99</v>
      </c>
      <c r="B22" s="7" t="s">
        <v>82</v>
      </c>
      <c r="C22" s="8" t="n">
        <v>3.6</v>
      </c>
      <c r="D22" s="8" t="n">
        <v>3.5625</v>
      </c>
      <c r="E22" s="9" t="n">
        <v>87.2421459069059</v>
      </c>
      <c r="F22" s="9" t="n">
        <v>91.24159701276</v>
      </c>
      <c r="G22" s="10" t="n">
        <f aca="false">20*LOG10(4*PI()*C22*154000000000/299792458)</f>
        <v>87.3242476539584</v>
      </c>
      <c r="H22" s="10" t="n">
        <f aca="false">20*LOG10(4*PI()*D22*300000000000/299792458)</f>
        <v>93.025305776608</v>
      </c>
      <c r="I22" s="10" t="n">
        <f aca="false">E22-G22</f>
        <v>-0.0821017470524765</v>
      </c>
      <c r="J22" s="10" t="n">
        <f aca="false">F22-H22</f>
        <v>-1.78370876384795</v>
      </c>
      <c r="K22" s="11"/>
      <c r="L22" s="11"/>
      <c r="M22" s="12"/>
    </row>
    <row r="23" customFormat="false" ht="15" hidden="false" customHeight="false" outlineLevel="0" collapsed="false">
      <c r="A23" s="7" t="s">
        <v>100</v>
      </c>
      <c r="B23" s="7" t="s">
        <v>82</v>
      </c>
      <c r="C23" s="8" t="n">
        <v>4.8</v>
      </c>
      <c r="D23" s="8" t="n">
        <v>4.7625</v>
      </c>
      <c r="E23" s="9" t="n">
        <v>89.5346491222729</v>
      </c>
      <c r="F23" s="9" t="n">
        <v>94.4019255139113</v>
      </c>
      <c r="G23" s="10" t="n">
        <f aca="false">20*LOG10(4*PI()*C23*154000000000/299792458)</f>
        <v>89.8230223861244</v>
      </c>
      <c r="H23" s="10" t="n">
        <f aca="false">20*LOG10(4*PI()*D23*300000000000/299792458)</f>
        <v>95.5469080899501</v>
      </c>
      <c r="I23" s="10" t="n">
        <f aca="false">E23-G23</f>
        <v>-0.28837326385144</v>
      </c>
      <c r="J23" s="10" t="n">
        <f aca="false">F23-H23</f>
        <v>-1.14498257603888</v>
      </c>
      <c r="K23" s="11"/>
      <c r="L23" s="11"/>
      <c r="M23" s="12"/>
    </row>
    <row r="24" customFormat="false" ht="15" hidden="false" customHeight="false" outlineLevel="0" collapsed="false">
      <c r="A24" s="7" t="s">
        <v>101</v>
      </c>
      <c r="B24" s="7" t="s">
        <v>82</v>
      </c>
      <c r="C24" s="8" t="n">
        <v>6.825</v>
      </c>
      <c r="D24" s="8" t="n">
        <v>6.75</v>
      </c>
      <c r="E24" s="9" t="n">
        <v>93.3185804277692</v>
      </c>
      <c r="F24" s="9" t="n">
        <v>97.1093957526445</v>
      </c>
      <c r="G24" s="10" t="n">
        <f aca="false">20*LOG10(4*PI()*C24*154000000000/299792458)</f>
        <v>92.8802507528685</v>
      </c>
      <c r="H24" s="10" t="n">
        <f aca="false">20*LOG10(4*PI()*D24*300000000000/299792458)</f>
        <v>98.5762837728971</v>
      </c>
      <c r="I24" s="10" t="n">
        <f aca="false">E24-G24</f>
        <v>0.438329674900658</v>
      </c>
      <c r="J24" s="10" t="n">
        <f aca="false">F24-H24</f>
        <v>-1.46688802025263</v>
      </c>
      <c r="K24" s="11"/>
      <c r="L24" s="11"/>
      <c r="M24" s="12"/>
    </row>
    <row r="25" customFormat="false" ht="15" hidden="false" customHeight="false" outlineLevel="0" collapsed="false">
      <c r="A25" s="7" t="s">
        <v>102</v>
      </c>
      <c r="B25" s="7" t="s">
        <v>82</v>
      </c>
      <c r="C25" s="8" t="n">
        <v>7.5</v>
      </c>
      <c r="D25" s="8" t="n">
        <v>7.4625</v>
      </c>
      <c r="E25" s="9" t="n">
        <v>93.1347804145283</v>
      </c>
      <c r="F25" s="9" t="n">
        <v>98.5014078858464</v>
      </c>
      <c r="G25" s="10" t="n">
        <f aca="false">20*LOG10(4*PI()*C25*154000000000/299792458)</f>
        <v>93.6994229064466</v>
      </c>
      <c r="H25" s="10" t="n">
        <f aca="false">20*LOG10(4*PI()*D25*300000000000/299792458)</f>
        <v>99.4478951990251</v>
      </c>
      <c r="I25" s="10" t="n">
        <f aca="false">E25-G25</f>
        <v>-0.564642491918391</v>
      </c>
      <c r="J25" s="10" t="n">
        <f aca="false">F25-H25</f>
        <v>-0.946487313178778</v>
      </c>
      <c r="K25" s="11"/>
      <c r="L25" s="11"/>
      <c r="M25" s="12"/>
    </row>
    <row r="26" customFormat="false" ht="15" hidden="false" customHeight="false" outlineLevel="0" collapsed="false">
      <c r="A26" s="7" t="s">
        <v>103</v>
      </c>
      <c r="B26" s="7" t="s">
        <v>82</v>
      </c>
      <c r="C26" s="8" t="n">
        <v>8.625</v>
      </c>
      <c r="D26" s="8" t="n">
        <v>8.55</v>
      </c>
      <c r="E26" s="9" t="n">
        <v>94.2029197364</v>
      </c>
      <c r="F26" s="9" t="n">
        <v>100.002349046789</v>
      </c>
      <c r="G26" s="10" t="n">
        <f aca="false">20*LOG10(4*PI()*C26*154000000000/299792458)</f>
        <v>94.9133797135189</v>
      </c>
      <c r="H26" s="10" t="n">
        <f aca="false">20*LOG10(4*PI()*D26*300000000000/299792458)</f>
        <v>100.62953061084</v>
      </c>
      <c r="I26" s="10" t="n">
        <f aca="false">E26-G26</f>
        <v>-0.710459977118873</v>
      </c>
      <c r="J26" s="10" t="n">
        <f aca="false">F26-H26</f>
        <v>-0.627181564051583</v>
      </c>
      <c r="K26" s="11"/>
      <c r="L26" s="11"/>
      <c r="M26" s="12"/>
    </row>
    <row r="27" customFormat="false" ht="15" hidden="false" customHeight="false" outlineLevel="0" collapsed="false">
      <c r="A27" s="7" t="s">
        <v>104</v>
      </c>
      <c r="B27" s="7" t="s">
        <v>82</v>
      </c>
      <c r="C27" s="8" t="n">
        <v>9.225</v>
      </c>
      <c r="D27" s="8" t="n">
        <v>9.225</v>
      </c>
      <c r="E27" s="9" t="n">
        <v>94.321357135223</v>
      </c>
      <c r="F27" s="9" t="n">
        <v>100.285811602266</v>
      </c>
      <c r="G27" s="10" t="n">
        <f aca="false">20*LOG10(4*PI()*C27*154000000000/299792458)</f>
        <v>95.4975251352346</v>
      </c>
      <c r="H27" s="10" t="n">
        <f aca="false">20*LOG10(4*PI()*D27*300000000000/299792458)</f>
        <v>101.289535812899</v>
      </c>
      <c r="I27" s="10" t="n">
        <f aca="false">E27-G27</f>
        <v>-1.17616800001156</v>
      </c>
      <c r="J27" s="10" t="n">
        <f aca="false">F27-H27</f>
        <v>-1.00372421063278</v>
      </c>
      <c r="K27" s="11"/>
      <c r="L27" s="11"/>
      <c r="M27" s="12"/>
    </row>
    <row r="28" customFormat="false" ht="15" hidden="false" customHeight="false" outlineLevel="0" collapsed="false">
      <c r="A28" s="7" t="s">
        <v>105</v>
      </c>
      <c r="B28" s="7" t="s">
        <v>82</v>
      </c>
      <c r="C28" s="8" t="n">
        <v>10.275</v>
      </c>
      <c r="D28" s="8" t="n">
        <v>10.2375</v>
      </c>
      <c r="E28" s="9" t="n">
        <v>94.4939406205866</v>
      </c>
      <c r="F28" s="9" t="n">
        <v>101.171705059654</v>
      </c>
      <c r="G28" s="10" t="n">
        <f aca="false">20*LOG10(4*PI()*C28*154000000000/299792458)</f>
        <v>96.4338342495748</v>
      </c>
      <c r="H28" s="10" t="n">
        <f aca="false">20*LOG10(4*PI()*D28*300000000000/299792458)</f>
        <v>102.194086611646</v>
      </c>
      <c r="I28" s="10" t="n">
        <f aca="false">E28-G28</f>
        <v>-1.9398936289882</v>
      </c>
      <c r="J28" s="10" t="n">
        <f aca="false">F28-H28</f>
        <v>-1.02238155199262</v>
      </c>
      <c r="K28" s="11"/>
      <c r="L28" s="11"/>
      <c r="M28" s="12"/>
    </row>
    <row r="29" customFormat="false" ht="15" hidden="false" customHeight="false" outlineLevel="0" collapsed="false">
      <c r="A29" s="7" t="s">
        <v>106</v>
      </c>
      <c r="B29" s="7" t="s">
        <v>82</v>
      </c>
      <c r="C29" s="8" t="n">
        <v>10.875</v>
      </c>
      <c r="D29" s="8" t="n">
        <v>10.8375</v>
      </c>
      <c r="E29" s="9" t="n">
        <v>94.2898345353749</v>
      </c>
      <c r="F29" s="9" t="n">
        <v>100.825857647944</v>
      </c>
      <c r="G29" s="10" t="n">
        <f aca="false">20*LOG10(4*PI()*C29*154000000000/299792458)</f>
        <v>96.9267829511461</v>
      </c>
      <c r="H29" s="10" t="n">
        <f aca="false">20*LOG10(4*PI()*D29*300000000000/299792458)</f>
        <v>102.688790525962</v>
      </c>
      <c r="I29" s="10" t="n">
        <f aca="false">E29-G29</f>
        <v>-2.63694841577124</v>
      </c>
      <c r="J29" s="10" t="n">
        <f aca="false">F29-H29</f>
        <v>-1.86293287801847</v>
      </c>
      <c r="K29" s="11"/>
      <c r="L29" s="11"/>
      <c r="M29" s="12"/>
    </row>
    <row r="30" customFormat="false" ht="15" hidden="false" customHeight="false" outlineLevel="0" collapsed="false">
      <c r="A30" s="7" t="s">
        <v>107</v>
      </c>
      <c r="B30" s="7" t="s">
        <v>82</v>
      </c>
      <c r="C30" s="8" t="n">
        <v>11.925</v>
      </c>
      <c r="D30" s="8" t="n">
        <v>11.925</v>
      </c>
      <c r="E30" s="9" t="n">
        <v>95.0870172810513</v>
      </c>
      <c r="F30" s="9" t="n">
        <v>101.239199543182</v>
      </c>
      <c r="G30" s="10" t="n">
        <f aca="false">20*LOG10(4*PI()*C30*154000000000/299792458)</f>
        <v>97.7273653928557</v>
      </c>
      <c r="H30" s="10" t="n">
        <f aca="false">20*LOG10(4*PI()*D30*300000000000/299792458)</f>
        <v>103.51937607052</v>
      </c>
      <c r="I30" s="10" t="n">
        <f aca="false">E30-G30</f>
        <v>-2.64034811180436</v>
      </c>
      <c r="J30" s="10" t="n">
        <f aca="false">F30-H30</f>
        <v>-2.28017652733816</v>
      </c>
      <c r="K30" s="11"/>
      <c r="L30" s="11"/>
      <c r="M30" s="12"/>
    </row>
    <row r="31" customFormat="false" ht="15" hidden="false" customHeight="false" outlineLevel="0" collapsed="false">
      <c r="A31" s="7" t="s">
        <v>108</v>
      </c>
      <c r="B31" s="7" t="s">
        <v>82</v>
      </c>
      <c r="C31" s="8" t="n">
        <v>7.35</v>
      </c>
      <c r="D31" s="8" t="n">
        <v>7.275</v>
      </c>
      <c r="E31" s="9" t="n">
        <v>92.7672203539576</v>
      </c>
      <c r="F31" s="9" t="n">
        <v>98.1473052143419</v>
      </c>
      <c r="G31" s="10" t="n">
        <f aca="false">20*LOG10(4*PI()*C31*154000000000/299792458)</f>
        <v>93.5239444202965</v>
      </c>
      <c r="H31" s="10" t="n">
        <f aca="false">20*LOG10(4*PI()*D31*300000000000/299792458)</f>
        <v>99.2268682694355</v>
      </c>
      <c r="I31" s="10" t="n">
        <f aca="false">E31-G31</f>
        <v>-0.756724066338904</v>
      </c>
      <c r="J31" s="10" t="n">
        <f aca="false">F31-H31</f>
        <v>-1.07956305509359</v>
      </c>
      <c r="K31" s="11"/>
      <c r="L31" s="11"/>
      <c r="M31" s="12"/>
    </row>
    <row r="32" customFormat="false" ht="15" hidden="false" customHeight="false" outlineLevel="0" collapsed="false">
      <c r="A32" s="7" t="s">
        <v>109</v>
      </c>
      <c r="B32" s="7" t="s">
        <v>82</v>
      </c>
      <c r="C32" s="8" t="n">
        <v>7.95</v>
      </c>
      <c r="D32" s="8" t="n">
        <v>7.875</v>
      </c>
      <c r="E32" s="9" t="n">
        <v>93.2708400507065</v>
      </c>
      <c r="F32" s="9" t="n">
        <v>99.5710451684734</v>
      </c>
      <c r="G32" s="10" t="n">
        <f aca="false">20*LOG10(4*PI()*C32*154000000000/299792458)</f>
        <v>94.2055402117421</v>
      </c>
      <c r="H32" s="10" t="n">
        <f aca="false">20*LOG10(4*PI()*D32*300000000000/299792458)</f>
        <v>99.9152195655094</v>
      </c>
      <c r="I32" s="10" t="n">
        <f aca="false">E32-G32</f>
        <v>-0.934700161035579</v>
      </c>
      <c r="J32" s="10" t="n">
        <f aca="false">F32-H32</f>
        <v>-0.344174397035999</v>
      </c>
      <c r="K32" s="11"/>
      <c r="L32" s="11"/>
      <c r="M32" s="12"/>
    </row>
    <row r="33" customFormat="false" ht="15" hidden="false" customHeight="false" outlineLevel="0" collapsed="false">
      <c r="A33" s="7" t="s">
        <v>110</v>
      </c>
      <c r="B33" s="7" t="s">
        <v>82</v>
      </c>
      <c r="C33" s="8" t="n">
        <v>8.925</v>
      </c>
      <c r="D33" s="8" t="n">
        <v>8.925</v>
      </c>
      <c r="E33" s="9" t="n">
        <v>89.0766237440445</v>
      </c>
      <c r="F33" s="9" t="n">
        <v>97.9396818394816</v>
      </c>
      <c r="G33" s="10" t="n">
        <f aca="false">20*LOG10(4*PI()*C33*154000000000/299792458)</f>
        <v>95.2103621342973</v>
      </c>
      <c r="H33" s="10" t="n">
        <f aca="false">20*LOG10(4*PI()*D33*300000000000/299792458)</f>
        <v>101.002372811961</v>
      </c>
      <c r="I33" s="10" t="n">
        <f aca="false">E33-G33</f>
        <v>-6.13373839025277</v>
      </c>
      <c r="J33" s="10" t="n">
        <f aca="false">F33-H33</f>
        <v>-3.06269097247964</v>
      </c>
      <c r="K33" s="11"/>
      <c r="L33" s="11"/>
      <c r="M33" s="12"/>
    </row>
    <row r="34" customFormat="false" ht="15" hidden="false" customHeight="false" outlineLevel="0" collapsed="false">
      <c r="A34" s="7" t="s">
        <v>111</v>
      </c>
      <c r="B34" s="7" t="s">
        <v>82</v>
      </c>
      <c r="C34" s="8" t="n">
        <v>9.525</v>
      </c>
      <c r="D34" s="8" t="n">
        <v>9.525</v>
      </c>
      <c r="E34" s="9" t="n">
        <v>93.6120951562207</v>
      </c>
      <c r="F34" s="9" t="n">
        <v>99.0916096426016</v>
      </c>
      <c r="G34" s="10" t="n">
        <f aca="false">20*LOG10(4*PI()*C34*154000000000/299792458)</f>
        <v>95.7754973255658</v>
      </c>
      <c r="H34" s="10" t="n">
        <f aca="false">20*LOG10(4*PI()*D34*300000000000/299792458)</f>
        <v>101.56750800323</v>
      </c>
      <c r="I34" s="10" t="n">
        <f aca="false">E34-G34</f>
        <v>-2.16340216934509</v>
      </c>
      <c r="J34" s="10" t="n">
        <f aca="false">F34-H34</f>
        <v>-2.47589836062818</v>
      </c>
      <c r="K34" s="11"/>
      <c r="L34" s="11"/>
      <c r="M34" s="12"/>
    </row>
    <row r="35" customFormat="false" ht="15" hidden="false" customHeight="false" outlineLevel="0" collapsed="false">
      <c r="A35" s="7" t="s">
        <v>112</v>
      </c>
      <c r="B35" s="7" t="s">
        <v>82</v>
      </c>
      <c r="C35" s="8" t="n">
        <v>10.575</v>
      </c>
      <c r="D35" s="8" t="n">
        <v>10.575</v>
      </c>
      <c r="E35" s="9" t="n">
        <v>94.6057960013468</v>
      </c>
      <c r="F35" s="9" t="n">
        <v>101.156480942658</v>
      </c>
      <c r="G35" s="10" t="n">
        <f aca="false">20*LOG10(4*PI()*C35*154000000000/299792458)</f>
        <v>96.6838051595542</v>
      </c>
      <c r="H35" s="10" t="n">
        <f aca="false">20*LOG10(4*PI()*D35*300000000000/299792458)</f>
        <v>102.475815837218</v>
      </c>
      <c r="I35" s="10" t="n">
        <f aca="false">E35-G35</f>
        <v>-2.07800915820739</v>
      </c>
      <c r="J35" s="10" t="n">
        <f aca="false">F35-H35</f>
        <v>-1.31933489455982</v>
      </c>
      <c r="K35" s="11"/>
      <c r="L35" s="11"/>
      <c r="M35" s="12"/>
    </row>
    <row r="36" customFormat="false" ht="15" hidden="false" customHeight="false" outlineLevel="0" collapsed="false">
      <c r="A36" s="7" t="s">
        <v>113</v>
      </c>
      <c r="B36" s="7" t="s">
        <v>82</v>
      </c>
      <c r="C36" s="8" t="n">
        <v>11.25</v>
      </c>
      <c r="D36" s="8" t="n">
        <v>11.2125</v>
      </c>
      <c r="E36" s="9" t="n">
        <v>94.3188344332783</v>
      </c>
      <c r="F36" s="9" t="n">
        <v>102.405059117281</v>
      </c>
      <c r="G36" s="10" t="n">
        <f aca="false">20*LOG10(4*PI()*C36*154000000000/299792458)</f>
        <v>97.2212480875603</v>
      </c>
      <c r="H36" s="10" t="n">
        <f aca="false">20*LOG10(4*PI()*D36*300000000000/299792458)</f>
        <v>102.98425743732</v>
      </c>
      <c r="I36" s="10" t="n">
        <f aca="false">E36-G36</f>
        <v>-2.90241365428197</v>
      </c>
      <c r="J36" s="10" t="n">
        <f aca="false">F36-H36</f>
        <v>-0.5791983200386</v>
      </c>
      <c r="K36" s="11"/>
      <c r="L36" s="11"/>
      <c r="M36" s="12"/>
    </row>
    <row r="37" customFormat="false" ht="15" hidden="false" customHeight="false" outlineLevel="0" collapsed="false">
      <c r="A37" s="7" t="s">
        <v>114</v>
      </c>
      <c r="B37" s="7" t="s">
        <v>82</v>
      </c>
      <c r="C37" s="8" t="n">
        <v>12.3</v>
      </c>
      <c r="D37" s="8" t="n">
        <v>12.225</v>
      </c>
      <c r="E37" s="9" t="n">
        <v>95.6897993135325</v>
      </c>
      <c r="F37" s="9" t="n">
        <v>100.495253160728</v>
      </c>
      <c r="G37" s="10" t="n">
        <f aca="false">20*LOG10(4*PI()*C37*154000000000/299792458)</f>
        <v>97.9962998674006</v>
      </c>
      <c r="H37" s="10" t="n">
        <f aca="false">20*LOG10(4*PI()*D37*300000000000/299792458)</f>
        <v>103.73518567219</v>
      </c>
      <c r="I37" s="10" t="n">
        <f aca="false">E37-G37</f>
        <v>-2.30650055386815</v>
      </c>
      <c r="J37" s="10" t="n">
        <f aca="false">F37-H37</f>
        <v>-3.23993251146159</v>
      </c>
      <c r="K37" s="11"/>
      <c r="L37" s="11"/>
      <c r="M37" s="12"/>
    </row>
    <row r="38" customFormat="false" ht="15" hidden="false" customHeight="false" outlineLevel="0" collapsed="false">
      <c r="A38" s="7" t="s">
        <v>81</v>
      </c>
      <c r="B38" s="7" t="s">
        <v>115</v>
      </c>
      <c r="C38" s="8" t="n">
        <v>7.275</v>
      </c>
      <c r="D38" s="8" t="n">
        <v>7.2</v>
      </c>
      <c r="E38" s="9" t="n">
        <v>96.6608205895076</v>
      </c>
      <c r="F38" s="9" t="n">
        <v>101.207483331476</v>
      </c>
      <c r="G38" s="10" t="n">
        <f aca="false">20*LOG10(4*PI()*C38*154000000000/299792458)</f>
        <v>93.4348575917715</v>
      </c>
      <c r="H38" s="10" t="n">
        <f aca="false">20*LOG10(4*PI()*D38*300000000000/299792458)</f>
        <v>99.136858244902</v>
      </c>
      <c r="I38" s="10" t="n">
        <f aca="false">E38-G38</f>
        <v>3.22596299773608</v>
      </c>
      <c r="J38" s="10" t="n">
        <f aca="false">F38-H38</f>
        <v>2.0706250865736</v>
      </c>
      <c r="K38" s="11"/>
      <c r="L38" s="11"/>
      <c r="M38" s="12"/>
    </row>
    <row r="39" customFormat="false" ht="15" hidden="false" customHeight="false" outlineLevel="0" collapsed="false">
      <c r="A39" s="7" t="s">
        <v>83</v>
      </c>
      <c r="B39" s="7" t="s">
        <v>115</v>
      </c>
      <c r="C39" s="8" t="n">
        <v>7.95</v>
      </c>
      <c r="D39" s="8" t="n">
        <v>7.9125</v>
      </c>
      <c r="E39" s="9" t="n">
        <v>98.1061581102463</v>
      </c>
      <c r="F39" s="9" t="n">
        <v>103.643102052108</v>
      </c>
      <c r="G39" s="10" t="n">
        <f aca="false">20*LOG10(4*PI()*C39*154000000000/299792458)</f>
        <v>94.2055402117421</v>
      </c>
      <c r="H39" s="10" t="n">
        <f aca="false">20*LOG10(4*PI()*D39*300000000000/299792458)</f>
        <v>99.9564827767849</v>
      </c>
      <c r="I39" s="10" t="n">
        <f aca="false">E39-G39</f>
        <v>3.90061789850424</v>
      </c>
      <c r="J39" s="10" t="n">
        <f aca="false">F39-H39</f>
        <v>3.68661927532305</v>
      </c>
      <c r="K39" s="11"/>
      <c r="L39" s="11"/>
      <c r="M39" s="12"/>
    </row>
    <row r="40" customFormat="false" ht="15" hidden="false" customHeight="false" outlineLevel="0" collapsed="false">
      <c r="A40" s="7" t="s">
        <v>84</v>
      </c>
      <c r="B40" s="7" t="s">
        <v>115</v>
      </c>
      <c r="C40" s="8" t="n">
        <v>8.85</v>
      </c>
      <c r="D40" s="8" t="n">
        <v>8.775</v>
      </c>
      <c r="E40" s="9" t="n">
        <v>96.5207393160656</v>
      </c>
      <c r="F40" s="9" t="n">
        <v>102.4959299117</v>
      </c>
      <c r="G40" s="10" t="n">
        <f aca="false">20*LOG10(4*PI()*C40*154000000000/299792458)</f>
        <v>95.1370630525692</v>
      </c>
      <c r="H40" s="10" t="n">
        <f aca="false">20*LOG10(4*PI()*D40*300000000000/299792458)</f>
        <v>100.855150819034</v>
      </c>
      <c r="I40" s="10" t="n">
        <f aca="false">E40-G40</f>
        <v>1.38367626349645</v>
      </c>
      <c r="J40" s="10" t="n">
        <f aca="false">F40-H40</f>
        <v>1.64077909266594</v>
      </c>
      <c r="K40" s="11"/>
      <c r="L40" s="11"/>
      <c r="M40" s="12"/>
    </row>
    <row r="41" customFormat="false" ht="15" hidden="false" customHeight="false" outlineLevel="0" collapsed="false">
      <c r="A41" s="7" t="s">
        <v>85</v>
      </c>
      <c r="B41" s="7" t="s">
        <v>115</v>
      </c>
      <c r="C41" s="8" t="n">
        <v>9.525</v>
      </c>
      <c r="D41" s="8" t="n">
        <v>9.4875</v>
      </c>
      <c r="E41" s="9" t="n">
        <v>96.8045350837501</v>
      </c>
      <c r="F41" s="9" t="n">
        <v>102.273192000561</v>
      </c>
      <c r="G41" s="10" t="n">
        <f aca="false">20*LOG10(4*PI()*C41*154000000000/299792458)</f>
        <v>95.7754973255658</v>
      </c>
      <c r="H41" s="10" t="n">
        <f aca="false">20*LOG10(4*PI()*D41*300000000000/299792458)</f>
        <v>101.533244094347</v>
      </c>
      <c r="I41" s="10" t="n">
        <f aca="false">E41-G41</f>
        <v>1.02903775818436</v>
      </c>
      <c r="J41" s="10" t="n">
        <f aca="false">F41-H41</f>
        <v>0.739947906213331</v>
      </c>
      <c r="K41" s="11"/>
      <c r="L41" s="11"/>
      <c r="M41" s="12"/>
    </row>
    <row r="42" customFormat="false" ht="15" hidden="false" customHeight="false" outlineLevel="0" collapsed="false">
      <c r="A42" s="7" t="s">
        <v>86</v>
      </c>
      <c r="B42" s="7" t="s">
        <v>115</v>
      </c>
      <c r="C42" s="8" t="n">
        <v>10.5</v>
      </c>
      <c r="D42" s="8" t="n">
        <v>10.425</v>
      </c>
      <c r="E42" s="9" t="n">
        <v>99.3390235471208</v>
      </c>
      <c r="F42" s="9" t="n">
        <v>111.355717511385</v>
      </c>
      <c r="G42" s="10" t="n">
        <f aca="false">20*LOG10(4*PI()*C42*154000000000/299792458)</f>
        <v>96.6219836200114</v>
      </c>
      <c r="H42" s="10" t="n">
        <f aca="false">20*LOG10(4*PI()*D42*300000000000/299792458)</f>
        <v>102.351729589193</v>
      </c>
      <c r="I42" s="10" t="n">
        <f aca="false">E42-G42</f>
        <v>2.7170399271094</v>
      </c>
      <c r="J42" s="10" t="n">
        <f aca="false">F42-H42</f>
        <v>9.00398792219278</v>
      </c>
      <c r="K42" s="11"/>
      <c r="L42" s="11"/>
      <c r="M42" s="12"/>
    </row>
    <row r="43" customFormat="false" ht="15" hidden="false" customHeight="false" outlineLevel="0" collapsed="false">
      <c r="A43" s="7" t="s">
        <v>87</v>
      </c>
      <c r="B43" s="7" t="s">
        <v>115</v>
      </c>
      <c r="C43" s="8" t="n">
        <v>11.175</v>
      </c>
      <c r="D43" s="8" t="n">
        <v>11.175</v>
      </c>
      <c r="E43" s="9" t="n">
        <v>96.6652207757273</v>
      </c>
      <c r="F43" s="9" t="n">
        <v>109.281618291995</v>
      </c>
      <c r="G43" s="10" t="n">
        <f aca="false">20*LOG10(4*PI()*C43*154000000000/299792458)</f>
        <v>97.1631482746921</v>
      </c>
      <c r="H43" s="10" t="n">
        <f aca="false">20*LOG10(4*PI()*D43*300000000000/299792458)</f>
        <v>102.955158952356</v>
      </c>
      <c r="I43" s="10" t="n">
        <f aca="false">E43-G43</f>
        <v>-0.497927498964813</v>
      </c>
      <c r="J43" s="10" t="n">
        <f aca="false">F43-H43</f>
        <v>6.3264593396384</v>
      </c>
      <c r="K43" s="11"/>
      <c r="L43" s="11"/>
      <c r="M43" s="12"/>
    </row>
    <row r="44" customFormat="false" ht="15" hidden="false" customHeight="false" outlineLevel="0" collapsed="false">
      <c r="A44" s="7" t="s">
        <v>88</v>
      </c>
      <c r="B44" s="7" t="s">
        <v>115</v>
      </c>
      <c r="C44" s="8" t="n">
        <v>12.075</v>
      </c>
      <c r="D44" s="8" t="n">
        <v>12.0375</v>
      </c>
      <c r="E44" s="9" t="n">
        <v>106.783864136766</v>
      </c>
      <c r="F44" s="9" t="n">
        <v>113.802861796168</v>
      </c>
      <c r="G44" s="10" t="n">
        <f aca="false">20*LOG10(4*PI()*C44*154000000000/299792458)</f>
        <v>97.8359404270836</v>
      </c>
      <c r="H44" s="10" t="n">
        <f aca="false">20*LOG10(4*PI()*D44*300000000000/299792458)</f>
        <v>103.600934318928</v>
      </c>
      <c r="I44" s="10" t="n">
        <f aca="false">E44-G44</f>
        <v>8.94792370968258</v>
      </c>
      <c r="J44" s="10" t="n">
        <f aca="false">F44-H44</f>
        <v>10.20192747724</v>
      </c>
      <c r="K44" s="11"/>
      <c r="L44" s="11"/>
      <c r="M44" s="12"/>
    </row>
    <row r="45" customFormat="false" ht="15" hidden="false" customHeight="false" outlineLevel="0" collapsed="false">
      <c r="A45" s="7" t="s">
        <v>89</v>
      </c>
      <c r="B45" s="7" t="s">
        <v>115</v>
      </c>
      <c r="C45" s="8" t="n">
        <v>3.375</v>
      </c>
      <c r="D45" s="8" t="n">
        <v>3.3375</v>
      </c>
      <c r="E45" s="9" t="n">
        <v>93.3332224254125</v>
      </c>
      <c r="F45" s="9" t="n">
        <v>102.380062286079</v>
      </c>
      <c r="G45" s="10" t="n">
        <f aca="false">20*LOG10(4*PI()*C45*154000000000/299792458)</f>
        <v>86.7636731819535</v>
      </c>
      <c r="H45" s="10" t="n">
        <f aca="false">20*LOG10(4*PI()*D45*300000000000/299792458)</f>
        <v>92.4586338037293</v>
      </c>
      <c r="I45" s="10" t="n">
        <f aca="false">E45-G45</f>
        <v>6.56954924345904</v>
      </c>
      <c r="J45" s="10" t="n">
        <f aca="false">F45-H45</f>
        <v>9.92142848234944</v>
      </c>
      <c r="K45" s="11"/>
      <c r="L45" s="11"/>
      <c r="M45" s="12"/>
    </row>
    <row r="46" customFormat="false" ht="15" hidden="false" customHeight="false" outlineLevel="0" collapsed="false">
      <c r="A46" s="7" t="s">
        <v>90</v>
      </c>
      <c r="B46" s="7" t="s">
        <v>115</v>
      </c>
      <c r="C46" s="8" t="n">
        <v>4.575</v>
      </c>
      <c r="D46" s="8" t="n">
        <v>4.5375</v>
      </c>
      <c r="E46" s="9" t="n">
        <v>100.483099460369</v>
      </c>
      <c r="F46" s="9" t="n">
        <v>108.591896227538</v>
      </c>
      <c r="G46" s="10" t="n">
        <f aca="false">20*LOG10(4*PI()*C46*154000000000/299792458)</f>
        <v>89.406019606662</v>
      </c>
      <c r="H46" s="10" t="n">
        <f aca="false">20*LOG10(4*PI()*D46*300000000000/299792458)</f>
        <v>95.12654107716</v>
      </c>
      <c r="I46" s="10" t="n">
        <f aca="false">E46-G46</f>
        <v>11.0770798537065</v>
      </c>
      <c r="J46" s="10" t="n">
        <f aca="false">F46-H46</f>
        <v>13.4653551503776</v>
      </c>
      <c r="K46" s="11"/>
      <c r="L46" s="11"/>
      <c r="M46" s="12"/>
    </row>
    <row r="47" customFormat="false" ht="15" hidden="false" customHeight="false" outlineLevel="0" collapsed="false">
      <c r="A47" s="7" t="s">
        <v>91</v>
      </c>
      <c r="B47" s="7" t="s">
        <v>115</v>
      </c>
      <c r="C47" s="8" t="n">
        <v>6.525</v>
      </c>
      <c r="D47" s="8" t="n">
        <v>6.4875</v>
      </c>
      <c r="E47" s="9" t="n">
        <v>104.141388803933</v>
      </c>
      <c r="F47" s="9" t="n">
        <v>111.513546184322</v>
      </c>
      <c r="G47" s="10" t="n">
        <f aca="false">20*LOG10(4*PI()*C47*154000000000/299792458)</f>
        <v>92.489807958819</v>
      </c>
      <c r="H47" s="10" t="n">
        <f aca="false">20*LOG10(4*PI()*D47*300000000000/299792458)</f>
        <v>98.2317557334069</v>
      </c>
      <c r="I47" s="10" t="n">
        <f aca="false">E47-G47</f>
        <v>11.6515808451135</v>
      </c>
      <c r="J47" s="10" t="n">
        <f aca="false">F47-H47</f>
        <v>13.2817904509153</v>
      </c>
      <c r="K47" s="11"/>
      <c r="L47" s="11"/>
      <c r="M47" s="12"/>
    </row>
    <row r="48" customFormat="false" ht="15" hidden="false" customHeight="false" outlineLevel="0" collapsed="false">
      <c r="A48" s="7" t="s">
        <v>92</v>
      </c>
      <c r="B48" s="7" t="s">
        <v>115</v>
      </c>
      <c r="C48" s="8" t="n">
        <v>7.275</v>
      </c>
      <c r="D48" s="8" t="n">
        <v>7.275</v>
      </c>
      <c r="E48" s="9" t="n">
        <v>107.359426797479</v>
      </c>
      <c r="F48" s="9" t="n">
        <v>117.543858369827</v>
      </c>
      <c r="G48" s="10" t="n">
        <f aca="false">20*LOG10(4*PI()*C48*154000000000/299792458)</f>
        <v>93.4348575917715</v>
      </c>
      <c r="H48" s="10" t="n">
        <f aca="false">20*LOG10(4*PI()*D48*300000000000/299792458)</f>
        <v>99.2268682694355</v>
      </c>
      <c r="I48" s="10" t="n">
        <f aca="false">E48-G48</f>
        <v>13.9245692057077</v>
      </c>
      <c r="J48" s="10" t="n">
        <f aca="false">F48-H48</f>
        <v>18.3169901003914</v>
      </c>
      <c r="K48" s="11"/>
      <c r="L48" s="11"/>
      <c r="M48" s="12"/>
    </row>
    <row r="49" customFormat="false" ht="15" hidden="false" customHeight="false" outlineLevel="0" collapsed="false">
      <c r="A49" s="7" t="s">
        <v>93</v>
      </c>
      <c r="B49" s="7" t="s">
        <v>115</v>
      </c>
      <c r="C49" s="8" t="n">
        <v>8.4</v>
      </c>
      <c r="D49" s="8" t="n">
        <v>8.325</v>
      </c>
      <c r="E49" s="9" t="n">
        <v>109.405549871378</v>
      </c>
      <c r="F49" s="9" t="n">
        <v>121.817112148763</v>
      </c>
      <c r="G49" s="10" t="n">
        <f aca="false">20*LOG10(4*PI()*C49*154000000000/299792458)</f>
        <v>94.6837833598503</v>
      </c>
      <c r="H49" s="10" t="n">
        <f aca="false">20*LOG10(4*PI()*D49*300000000000/299792458)</f>
        <v>100.397893159844</v>
      </c>
      <c r="I49" s="10" t="n">
        <f aca="false">E49-G49</f>
        <v>14.721766511528</v>
      </c>
      <c r="J49" s="10" t="n">
        <f aca="false">F49-H49</f>
        <v>21.4192189889194</v>
      </c>
      <c r="K49" s="11"/>
      <c r="L49" s="11"/>
      <c r="M49" s="12"/>
    </row>
    <row r="50" customFormat="false" ht="15" hidden="false" customHeight="false" outlineLevel="0" collapsed="false">
      <c r="A50" s="7" t="s">
        <v>94</v>
      </c>
      <c r="B50" s="7" t="s">
        <v>115</v>
      </c>
      <c r="C50" s="8" t="n">
        <v>9</v>
      </c>
      <c r="D50" s="8" t="n">
        <v>8.925</v>
      </c>
      <c r="E50" s="9" t="n">
        <v>104.74973143147</v>
      </c>
      <c r="F50" s="9" t="n">
        <v>110.235045815145</v>
      </c>
      <c r="G50" s="10" t="n">
        <f aca="false">20*LOG10(4*PI()*C50*154000000000/299792458)</f>
        <v>95.2830478273991</v>
      </c>
      <c r="H50" s="10" t="n">
        <f aca="false">20*LOG10(4*PI()*D50*300000000000/299792458)</f>
        <v>101.002372811961</v>
      </c>
      <c r="I50" s="10" t="n">
        <f aca="false">E50-G50</f>
        <v>9.46668360407038</v>
      </c>
      <c r="J50" s="10" t="n">
        <f aca="false">F50-H50</f>
        <v>9.23267300318406</v>
      </c>
      <c r="K50" s="11"/>
      <c r="L50" s="11"/>
      <c r="M50" s="12"/>
    </row>
    <row r="51" customFormat="false" ht="15" hidden="false" customHeight="false" outlineLevel="0" collapsed="false">
      <c r="A51" s="7" t="s">
        <v>95</v>
      </c>
      <c r="B51" s="7" t="s">
        <v>115</v>
      </c>
      <c r="C51" s="8" t="n">
        <v>9.975</v>
      </c>
      <c r="D51" s="8" t="n">
        <v>9.975</v>
      </c>
      <c r="E51" s="9" t="n">
        <v>103.934365917969</v>
      </c>
      <c r="F51" s="9" t="n">
        <v>108.693443105709</v>
      </c>
      <c r="G51" s="10" t="n">
        <f aca="false">20*LOG10(4*PI()*C51*154000000000/299792458)</f>
        <v>96.1764557257884</v>
      </c>
      <c r="H51" s="10" t="n">
        <f aca="false">20*LOG10(4*PI()*D51*300000000000/299792458)</f>
        <v>101.968466403452</v>
      </c>
      <c r="I51" s="10" t="n">
        <f aca="false">E51-G51</f>
        <v>7.75791019218015</v>
      </c>
      <c r="J51" s="10" t="n">
        <f aca="false">F51-H51</f>
        <v>6.72497670225707</v>
      </c>
      <c r="K51" s="11"/>
      <c r="L51" s="11"/>
      <c r="M51" s="12"/>
    </row>
    <row r="52" customFormat="false" ht="15" hidden="false" customHeight="false" outlineLevel="0" collapsed="false">
      <c r="A52" s="7" t="s">
        <v>96</v>
      </c>
      <c r="B52" s="7" t="s">
        <v>115</v>
      </c>
      <c r="C52" s="8" t="n">
        <v>10.875</v>
      </c>
      <c r="D52" s="8" t="n">
        <v>10.875</v>
      </c>
      <c r="E52" s="9" t="n">
        <v>103.291397141957</v>
      </c>
      <c r="F52" s="9" t="n">
        <v>107.668115614612</v>
      </c>
      <c r="G52" s="10" t="n">
        <f aca="false">20*LOG10(4*PI()*C52*154000000000/299792458)</f>
        <v>96.9267829511461</v>
      </c>
      <c r="H52" s="10" t="n">
        <f aca="false">20*LOG10(4*PI()*D52*300000000000/299792458)</f>
        <v>102.71879362881</v>
      </c>
      <c r="I52" s="10" t="n">
        <f aca="false">E52-G52</f>
        <v>6.36461419081118</v>
      </c>
      <c r="J52" s="10" t="n">
        <f aca="false">F52-H52</f>
        <v>4.94932198580209</v>
      </c>
      <c r="K52" s="11"/>
      <c r="L52" s="11"/>
      <c r="M52" s="12"/>
    </row>
    <row r="53" customFormat="false" ht="15" hidden="false" customHeight="false" outlineLevel="0" collapsed="false">
      <c r="A53" s="7" t="s">
        <v>97</v>
      </c>
      <c r="B53" s="7" t="s">
        <v>115</v>
      </c>
      <c r="C53" s="8" t="n">
        <v>12</v>
      </c>
      <c r="D53" s="8" t="n">
        <v>11.9625</v>
      </c>
      <c r="E53" s="9" t="n">
        <v>105.574341686299</v>
      </c>
      <c r="F53" s="9" t="n">
        <v>111.729655030827</v>
      </c>
      <c r="G53" s="10" t="n">
        <f aca="false">20*LOG10(4*PI()*C53*154000000000/299792458)</f>
        <v>97.7818225595651</v>
      </c>
      <c r="H53" s="10" t="n">
        <f aca="false">20*LOG10(4*PI()*D53*300000000000/299792458)</f>
        <v>103.546647331975</v>
      </c>
      <c r="I53" s="10" t="n">
        <f aca="false">E53-G53</f>
        <v>7.79251912673345</v>
      </c>
      <c r="J53" s="10" t="n">
        <f aca="false">F53-H53</f>
        <v>8.18300769885239</v>
      </c>
      <c r="K53" s="11"/>
      <c r="L53" s="11"/>
      <c r="M53" s="12"/>
    </row>
    <row r="54" customFormat="false" ht="15" hidden="false" customHeight="false" outlineLevel="0" collapsed="false">
      <c r="A54" s="7" t="s">
        <v>98</v>
      </c>
      <c r="B54" s="7" t="s">
        <v>115</v>
      </c>
      <c r="C54" s="8" t="n">
        <v>5.55</v>
      </c>
      <c r="D54" s="8" t="n">
        <v>5.55</v>
      </c>
      <c r="E54" s="9" t="n">
        <v>105.965102587422</v>
      </c>
      <c r="F54" s="9" t="n">
        <v>112.293403139588</v>
      </c>
      <c r="G54" s="10" t="n">
        <f aca="false">20*LOG10(4*PI()*C54*154000000000/299792458)</f>
        <v>91.0840573010662</v>
      </c>
      <c r="H54" s="10" t="n">
        <f aca="false">20*LOG10(4*PI()*D54*300000000000/299792458)</f>
        <v>96.8760679787302</v>
      </c>
      <c r="I54" s="10" t="n">
        <f aca="false">E54-G54</f>
        <v>14.8810452863553</v>
      </c>
      <c r="J54" s="10" t="n">
        <f aca="false">F54-H54</f>
        <v>15.4173351608583</v>
      </c>
      <c r="K54" s="11"/>
      <c r="L54" s="11"/>
      <c r="M54" s="12"/>
    </row>
    <row r="55" customFormat="false" ht="15" hidden="false" customHeight="false" outlineLevel="0" collapsed="false">
      <c r="A55" s="7" t="s">
        <v>99</v>
      </c>
      <c r="B55" s="7" t="s">
        <v>115</v>
      </c>
      <c r="C55" s="8" t="n">
        <v>3.6</v>
      </c>
      <c r="D55" s="8" t="n">
        <v>3.5625</v>
      </c>
      <c r="E55" s="9" t="n">
        <v>90.3886657712206</v>
      </c>
      <c r="F55" s="9" t="n">
        <v>94.1897898430576</v>
      </c>
      <c r="G55" s="10" t="n">
        <f aca="false">20*LOG10(4*PI()*C55*154000000000/299792458)</f>
        <v>87.3242476539584</v>
      </c>
      <c r="H55" s="10" t="n">
        <f aca="false">20*LOG10(4*PI()*D55*300000000000/299792458)</f>
        <v>93.025305776608</v>
      </c>
      <c r="I55" s="10" t="n">
        <f aca="false">E55-G55</f>
        <v>3.06441811726221</v>
      </c>
      <c r="J55" s="10" t="n">
        <f aca="false">F55-H55</f>
        <v>1.1644840664496</v>
      </c>
      <c r="K55" s="11"/>
      <c r="L55" s="11"/>
      <c r="M55" s="12"/>
    </row>
    <row r="56" customFormat="false" ht="15" hidden="false" customHeight="false" outlineLevel="0" collapsed="false">
      <c r="A56" s="7" t="s">
        <v>100</v>
      </c>
      <c r="B56" s="7" t="s">
        <v>115</v>
      </c>
      <c r="C56" s="8" t="n">
        <v>4.8</v>
      </c>
      <c r="D56" s="8" t="n">
        <v>4.7625</v>
      </c>
      <c r="E56" s="9" t="n">
        <v>97.4307822844992</v>
      </c>
      <c r="F56" s="9" t="n">
        <v>101.30345371955</v>
      </c>
      <c r="G56" s="10" t="n">
        <f aca="false">20*LOG10(4*PI()*C56*154000000000/299792458)</f>
        <v>89.8230223861244</v>
      </c>
      <c r="H56" s="10" t="n">
        <f aca="false">20*LOG10(4*PI()*D56*300000000000/299792458)</f>
        <v>95.5469080899501</v>
      </c>
      <c r="I56" s="10" t="n">
        <f aca="false">E56-G56</f>
        <v>7.60775989837482</v>
      </c>
      <c r="J56" s="10" t="n">
        <f aca="false">F56-H56</f>
        <v>5.75654562959997</v>
      </c>
      <c r="K56" s="11"/>
      <c r="L56" s="11"/>
      <c r="M56" s="12"/>
    </row>
    <row r="57" customFormat="false" ht="15" hidden="false" customHeight="false" outlineLevel="0" collapsed="false">
      <c r="A57" s="7" t="s">
        <v>101</v>
      </c>
      <c r="B57" s="7" t="s">
        <v>115</v>
      </c>
      <c r="C57" s="8" t="n">
        <v>6.825</v>
      </c>
      <c r="D57" s="8" t="n">
        <v>6.75</v>
      </c>
      <c r="E57" s="9" t="n">
        <v>103.470689827034</v>
      </c>
      <c r="F57" s="9" t="n">
        <v>106.394876995752</v>
      </c>
      <c r="G57" s="10" t="n">
        <f aca="false">20*LOG10(4*PI()*C57*154000000000/299792458)</f>
        <v>92.8802507528685</v>
      </c>
      <c r="H57" s="10" t="n">
        <f aca="false">20*LOG10(4*PI()*D57*300000000000/299792458)</f>
        <v>98.5762837728971</v>
      </c>
      <c r="I57" s="10" t="n">
        <f aca="false">E57-G57</f>
        <v>10.590439074165</v>
      </c>
      <c r="J57" s="10" t="n">
        <f aca="false">F57-H57</f>
        <v>7.81859322285467</v>
      </c>
      <c r="K57" s="11"/>
      <c r="L57" s="11"/>
      <c r="M57" s="12"/>
    </row>
    <row r="58" customFormat="false" ht="15" hidden="false" customHeight="false" outlineLevel="0" collapsed="false">
      <c r="A58" s="7" t="s">
        <v>102</v>
      </c>
      <c r="B58" s="7" t="s">
        <v>115</v>
      </c>
      <c r="C58" s="8" t="n">
        <v>7.5</v>
      </c>
      <c r="D58" s="8" t="n">
        <v>7.4625</v>
      </c>
      <c r="E58" s="9" t="n">
        <v>109.075044454659</v>
      </c>
      <c r="F58" s="9" t="n">
        <v>110.62480699056</v>
      </c>
      <c r="G58" s="10" t="n">
        <f aca="false">20*LOG10(4*PI()*C58*154000000000/299792458)</f>
        <v>93.6994229064466</v>
      </c>
      <c r="H58" s="10" t="n">
        <f aca="false">20*LOG10(4*PI()*D58*300000000000/299792458)</f>
        <v>99.4478951990251</v>
      </c>
      <c r="I58" s="10" t="n">
        <f aca="false">E58-G58</f>
        <v>15.375621548212</v>
      </c>
      <c r="J58" s="10" t="n">
        <f aca="false">F58-H58</f>
        <v>11.1769117915353</v>
      </c>
      <c r="K58" s="11"/>
      <c r="L58" s="11"/>
      <c r="M58" s="12"/>
    </row>
    <row r="59" customFormat="false" ht="15" hidden="false" customHeight="false" outlineLevel="0" collapsed="false">
      <c r="A59" s="7" t="s">
        <v>103</v>
      </c>
      <c r="B59" s="7" t="s">
        <v>115</v>
      </c>
      <c r="C59" s="8" t="n">
        <v>8.625</v>
      </c>
      <c r="D59" s="8" t="n">
        <v>8.55</v>
      </c>
      <c r="E59" s="9" t="n">
        <v>107.956034533189</v>
      </c>
      <c r="F59" s="9" t="n">
        <v>110.625838128657</v>
      </c>
      <c r="G59" s="10" t="n">
        <f aca="false">20*LOG10(4*PI()*C59*154000000000/299792458)</f>
        <v>94.9133797135189</v>
      </c>
      <c r="H59" s="10" t="n">
        <f aca="false">20*LOG10(4*PI()*D59*300000000000/299792458)</f>
        <v>100.62953061084</v>
      </c>
      <c r="I59" s="10" t="n">
        <f aca="false">E59-G59</f>
        <v>13.04265481967</v>
      </c>
      <c r="J59" s="10" t="n">
        <f aca="false">F59-H59</f>
        <v>9.99630751781712</v>
      </c>
      <c r="K59" s="11"/>
      <c r="L59" s="11"/>
      <c r="M59" s="12"/>
    </row>
    <row r="60" customFormat="false" ht="15" hidden="false" customHeight="false" outlineLevel="0" collapsed="false">
      <c r="A60" s="7" t="s">
        <v>104</v>
      </c>
      <c r="B60" s="7" t="s">
        <v>115</v>
      </c>
      <c r="C60" s="8" t="n">
        <v>9.225</v>
      </c>
      <c r="D60" s="8" t="n">
        <v>9.225</v>
      </c>
      <c r="E60" s="9" t="n">
        <v>104.513171355988</v>
      </c>
      <c r="F60" s="9" t="n">
        <v>107.212832520958</v>
      </c>
      <c r="G60" s="10" t="n">
        <f aca="false">20*LOG10(4*PI()*C60*154000000000/299792458)</f>
        <v>95.4975251352346</v>
      </c>
      <c r="H60" s="10" t="n">
        <f aca="false">20*LOG10(4*PI()*D60*300000000000/299792458)</f>
        <v>101.289535812899</v>
      </c>
      <c r="I60" s="10" t="n">
        <f aca="false">E60-G60</f>
        <v>9.01564622075351</v>
      </c>
      <c r="J60" s="10" t="n">
        <f aca="false">F60-H60</f>
        <v>5.92329670805952</v>
      </c>
      <c r="K60" s="11"/>
      <c r="L60" s="11"/>
      <c r="M60" s="12"/>
    </row>
    <row r="61" customFormat="false" ht="15" hidden="false" customHeight="false" outlineLevel="0" collapsed="false">
      <c r="A61" s="7" t="s">
        <v>105</v>
      </c>
      <c r="B61" s="7" t="s">
        <v>115</v>
      </c>
      <c r="C61" s="8" t="n">
        <v>10.275</v>
      </c>
      <c r="D61" s="8" t="n">
        <v>10.2375</v>
      </c>
      <c r="E61" s="9" t="n">
        <v>106.359417964808</v>
      </c>
      <c r="F61" s="9" t="n">
        <v>110.889725982447</v>
      </c>
      <c r="G61" s="10" t="n">
        <f aca="false">20*LOG10(4*PI()*C61*154000000000/299792458)</f>
        <v>96.4338342495748</v>
      </c>
      <c r="H61" s="10" t="n">
        <f aca="false">20*LOG10(4*PI()*D61*300000000000/299792458)</f>
        <v>102.194086611646</v>
      </c>
      <c r="I61" s="10" t="n">
        <f aca="false">E61-G61</f>
        <v>9.92558371523293</v>
      </c>
      <c r="J61" s="10" t="n">
        <f aca="false">F61-H61</f>
        <v>8.69563937080108</v>
      </c>
      <c r="K61" s="11"/>
      <c r="L61" s="11"/>
      <c r="M61" s="12"/>
    </row>
    <row r="62" customFormat="false" ht="15" hidden="false" customHeight="false" outlineLevel="0" collapsed="false">
      <c r="A62" s="7" t="s">
        <v>106</v>
      </c>
      <c r="B62" s="7" t="s">
        <v>115</v>
      </c>
      <c r="C62" s="8" t="n">
        <v>10.875</v>
      </c>
      <c r="D62" s="8" t="n">
        <v>10.8375</v>
      </c>
      <c r="E62" s="9" t="n">
        <v>101.539016017445</v>
      </c>
      <c r="F62" s="9" t="n">
        <v>108.140232045439</v>
      </c>
      <c r="G62" s="10" t="n">
        <f aca="false">20*LOG10(4*PI()*C62*154000000000/299792458)</f>
        <v>96.9267829511461</v>
      </c>
      <c r="H62" s="10" t="n">
        <f aca="false">20*LOG10(4*PI()*D62*300000000000/299792458)</f>
        <v>102.688790525962</v>
      </c>
      <c r="I62" s="10" t="n">
        <f aca="false">E62-G62</f>
        <v>4.61223306629887</v>
      </c>
      <c r="J62" s="10" t="n">
        <f aca="false">F62-H62</f>
        <v>5.45144151947734</v>
      </c>
      <c r="K62" s="11"/>
      <c r="L62" s="11"/>
      <c r="M62" s="12"/>
    </row>
    <row r="63" customFormat="false" ht="15" hidden="false" customHeight="false" outlineLevel="0" collapsed="false">
      <c r="A63" s="7" t="s">
        <v>107</v>
      </c>
      <c r="B63" s="7" t="s">
        <v>115</v>
      </c>
      <c r="C63" s="8" t="n">
        <v>11.925</v>
      </c>
      <c r="D63" s="8" t="n">
        <v>11.925</v>
      </c>
      <c r="E63" s="9" t="n">
        <v>104.684955415242</v>
      </c>
      <c r="F63" s="9" t="n">
        <v>115.240706078669</v>
      </c>
      <c r="G63" s="10" t="n">
        <f aca="false">20*LOG10(4*PI()*C63*154000000000/299792458)</f>
        <v>97.7273653928557</v>
      </c>
      <c r="H63" s="10" t="n">
        <f aca="false">20*LOG10(4*PI()*D63*300000000000/299792458)</f>
        <v>103.51937607052</v>
      </c>
      <c r="I63" s="10" t="n">
        <f aca="false">E63-G63</f>
        <v>6.95759002238643</v>
      </c>
      <c r="J63" s="10" t="n">
        <f aca="false">F63-H63</f>
        <v>11.7213300081492</v>
      </c>
      <c r="K63" s="11"/>
      <c r="L63" s="11"/>
      <c r="M63" s="12"/>
    </row>
    <row r="64" customFormat="false" ht="15" hidden="false" customHeight="false" outlineLevel="0" collapsed="false">
      <c r="A64" s="7" t="s">
        <v>108</v>
      </c>
      <c r="B64" s="7" t="s">
        <v>115</v>
      </c>
      <c r="C64" s="8" t="n">
        <v>7.35</v>
      </c>
      <c r="D64" s="8" t="n">
        <v>7.275</v>
      </c>
      <c r="E64" s="9" t="n">
        <v>93.0856618917918</v>
      </c>
      <c r="F64" s="9" t="n">
        <v>98.3330923070067</v>
      </c>
      <c r="G64" s="10" t="n">
        <f aca="false">20*LOG10(4*PI()*C64*154000000000/299792458)</f>
        <v>93.5239444202965</v>
      </c>
      <c r="H64" s="10" t="n">
        <f aca="false">20*LOG10(4*PI()*D64*300000000000/299792458)</f>
        <v>99.2268682694355</v>
      </c>
      <c r="I64" s="10" t="n">
        <f aca="false">E64-G64</f>
        <v>-0.438282528504786</v>
      </c>
      <c r="J64" s="10" t="n">
        <f aca="false">F64-H64</f>
        <v>-0.893775962428876</v>
      </c>
      <c r="K64" s="11"/>
      <c r="L64" s="11"/>
      <c r="M64" s="12"/>
    </row>
    <row r="65" customFormat="false" ht="15" hidden="false" customHeight="false" outlineLevel="0" collapsed="false">
      <c r="A65" s="7" t="s">
        <v>109</v>
      </c>
      <c r="B65" s="7" t="s">
        <v>115</v>
      </c>
      <c r="C65" s="8" t="n">
        <v>7.95</v>
      </c>
      <c r="D65" s="8" t="n">
        <v>7.875</v>
      </c>
      <c r="E65" s="9" t="n">
        <v>96.7157310396378</v>
      </c>
      <c r="F65" s="9" t="n">
        <v>101.752434870171</v>
      </c>
      <c r="G65" s="10" t="n">
        <f aca="false">20*LOG10(4*PI()*C65*154000000000/299792458)</f>
        <v>94.2055402117421</v>
      </c>
      <c r="H65" s="10" t="n">
        <f aca="false">20*LOG10(4*PI()*D65*300000000000/299792458)</f>
        <v>99.9152195655094</v>
      </c>
      <c r="I65" s="10" t="n">
        <f aca="false">E65-G65</f>
        <v>2.51019082789573</v>
      </c>
      <c r="J65" s="10" t="n">
        <f aca="false">F65-H65</f>
        <v>1.83721530466111</v>
      </c>
      <c r="K65" s="11"/>
      <c r="L65" s="11"/>
      <c r="M65" s="12"/>
    </row>
    <row r="66" customFormat="false" ht="15" hidden="false" customHeight="false" outlineLevel="0" collapsed="false">
      <c r="A66" s="7" t="s">
        <v>110</v>
      </c>
      <c r="B66" s="7" t="s">
        <v>115</v>
      </c>
      <c r="C66" s="8" t="n">
        <v>8.925</v>
      </c>
      <c r="D66" s="8" t="n">
        <v>8.925</v>
      </c>
      <c r="E66" s="9" t="n">
        <v>95.1480773085392</v>
      </c>
      <c r="F66" s="9" t="n">
        <v>104.220540807109</v>
      </c>
      <c r="G66" s="10" t="n">
        <f aca="false">20*LOG10(4*PI()*C66*154000000000/299792458)</f>
        <v>95.2103621342973</v>
      </c>
      <c r="H66" s="10" t="n">
        <f aca="false">20*LOG10(4*PI()*D66*300000000000/299792458)</f>
        <v>101.002372811961</v>
      </c>
      <c r="I66" s="10" t="n">
        <f aca="false">E66-G66</f>
        <v>-0.0622848257580273</v>
      </c>
      <c r="J66" s="10" t="n">
        <f aca="false">F66-H66</f>
        <v>3.21816799514787</v>
      </c>
      <c r="K66" s="11"/>
      <c r="L66" s="11"/>
      <c r="M66" s="12"/>
    </row>
    <row r="67" customFormat="false" ht="15" hidden="false" customHeight="false" outlineLevel="0" collapsed="false">
      <c r="A67" s="7" t="s">
        <v>111</v>
      </c>
      <c r="B67" s="7" t="s">
        <v>115</v>
      </c>
      <c r="C67" s="8" t="n">
        <v>9.525</v>
      </c>
      <c r="D67" s="8" t="n">
        <v>9.525</v>
      </c>
      <c r="E67" s="9" t="n">
        <v>99.3927435479002</v>
      </c>
      <c r="F67" s="9" t="n">
        <v>107.323287600637</v>
      </c>
      <c r="G67" s="10" t="n">
        <f aca="false">20*LOG10(4*PI()*C67*154000000000/299792458)</f>
        <v>95.7754973255658</v>
      </c>
      <c r="H67" s="10" t="n">
        <f aca="false">20*LOG10(4*PI()*D67*300000000000/299792458)</f>
        <v>101.56750800323</v>
      </c>
      <c r="I67" s="10" t="n">
        <f aca="false">E67-G67</f>
        <v>3.61724622233439</v>
      </c>
      <c r="J67" s="10" t="n">
        <f aca="false">F67-H67</f>
        <v>5.75577959740724</v>
      </c>
      <c r="K67" s="11"/>
      <c r="L67" s="11"/>
      <c r="M67" s="12"/>
    </row>
    <row r="68" customFormat="false" ht="15" hidden="false" customHeight="false" outlineLevel="0" collapsed="false">
      <c r="A68" s="7" t="s">
        <v>112</v>
      </c>
      <c r="B68" s="7" t="s">
        <v>115</v>
      </c>
      <c r="C68" s="8" t="n">
        <v>10.575</v>
      </c>
      <c r="D68" s="8" t="n">
        <v>10.575</v>
      </c>
      <c r="E68" s="9" t="n">
        <v>98.0829974908922</v>
      </c>
      <c r="F68" s="9" t="n">
        <v>104.963076895438</v>
      </c>
      <c r="G68" s="10" t="n">
        <f aca="false">20*LOG10(4*PI()*C68*154000000000/299792458)</f>
        <v>96.6838051595542</v>
      </c>
      <c r="H68" s="10" t="n">
        <f aca="false">20*LOG10(4*PI()*D68*300000000000/299792458)</f>
        <v>102.475815837218</v>
      </c>
      <c r="I68" s="10" t="n">
        <f aca="false">E68-G68</f>
        <v>1.39919233133793</v>
      </c>
      <c r="J68" s="10" t="n">
        <f aca="false">F68-H68</f>
        <v>2.48726105821947</v>
      </c>
      <c r="K68" s="11"/>
      <c r="L68" s="11"/>
      <c r="M68" s="12"/>
    </row>
    <row r="69" customFormat="false" ht="15" hidden="false" customHeight="false" outlineLevel="0" collapsed="false">
      <c r="A69" s="7" t="s">
        <v>113</v>
      </c>
      <c r="B69" s="7" t="s">
        <v>115</v>
      </c>
      <c r="C69" s="8" t="n">
        <v>11.25</v>
      </c>
      <c r="D69" s="8" t="n">
        <v>11.2125</v>
      </c>
      <c r="E69" s="9" t="n">
        <v>99.2980805792947</v>
      </c>
      <c r="F69" s="9" t="n">
        <v>105.491799251738</v>
      </c>
      <c r="G69" s="10" t="n">
        <f aca="false">20*LOG10(4*PI()*C69*154000000000/299792458)</f>
        <v>97.2212480875603</v>
      </c>
      <c r="H69" s="10" t="n">
        <f aca="false">20*LOG10(4*PI()*D69*300000000000/299792458)</f>
        <v>102.98425743732</v>
      </c>
      <c r="I69" s="10" t="n">
        <f aca="false">E69-G69</f>
        <v>2.07683249173438</v>
      </c>
      <c r="J69" s="10" t="n">
        <f aca="false">F69-H69</f>
        <v>2.5075418144183</v>
      </c>
      <c r="K69" s="11"/>
      <c r="L69" s="11"/>
      <c r="M69" s="12"/>
    </row>
    <row r="70" customFormat="false" ht="15" hidden="false" customHeight="false" outlineLevel="0" collapsed="false">
      <c r="A70" s="7" t="s">
        <v>114</v>
      </c>
      <c r="B70" s="7" t="s">
        <v>115</v>
      </c>
      <c r="C70" s="8" t="n">
        <v>12.3</v>
      </c>
      <c r="D70" s="8" t="n">
        <v>12.225</v>
      </c>
      <c r="E70" s="9" t="n">
        <v>106.196865964442</v>
      </c>
      <c r="F70" s="9" t="n">
        <v>116.513714602245</v>
      </c>
      <c r="G70" s="10" t="n">
        <f aca="false">20*LOG10(4*PI()*C70*154000000000/299792458)</f>
        <v>97.9962998674006</v>
      </c>
      <c r="H70" s="10" t="n">
        <f aca="false">20*LOG10(4*PI()*D70*300000000000/299792458)</f>
        <v>103.73518567219</v>
      </c>
      <c r="I70" s="10" t="n">
        <f aca="false">E70-G70</f>
        <v>8.2005660970413</v>
      </c>
      <c r="J70" s="10" t="n">
        <f aca="false">F70-H70</f>
        <v>12.7785289300554</v>
      </c>
      <c r="K70" s="11"/>
      <c r="L70" s="11"/>
      <c r="M70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0"/>
    <col collapsed="false" customWidth="true" hidden="false" outlineLevel="0" max="4" min="3" style="0" width="12"/>
    <col collapsed="false" customWidth="true" hidden="false" outlineLevel="0" max="8" min="5" style="0" width="11"/>
    <col collapsed="false" customWidth="true" hidden="false" outlineLevel="0" max="10" min="9" style="0" width="12"/>
    <col collapsed="false" customWidth="true" hidden="false" outlineLevel="0" max="11" min="11" style="0" width="24"/>
  </cols>
  <sheetData>
    <row r="1" customFormat="false" ht="17.35" hidden="false" customHeight="false" outlineLevel="0" collapsed="false">
      <c r="A1" s="1" t="s">
        <v>116</v>
      </c>
    </row>
    <row r="2" customFormat="false" ht="15" hidden="false" customHeight="false" outlineLevel="0" collapsed="false">
      <c r="A2" s="5" t="s">
        <v>117</v>
      </c>
    </row>
    <row r="4" customFormat="false" ht="45" hidden="false" customHeight="true" outlineLevel="0" collapsed="false">
      <c r="A4" s="6" t="s">
        <v>69</v>
      </c>
      <c r="B4" s="6" t="s">
        <v>10</v>
      </c>
      <c r="C4" s="6" t="s">
        <v>70</v>
      </c>
      <c r="D4" s="6" t="s">
        <v>71</v>
      </c>
      <c r="E4" s="6" t="s">
        <v>118</v>
      </c>
      <c r="F4" s="6" t="s">
        <v>119</v>
      </c>
      <c r="G4" s="6" t="s">
        <v>120</v>
      </c>
      <c r="H4" s="6" t="s">
        <v>121</v>
      </c>
      <c r="I4" s="6" t="s">
        <v>122</v>
      </c>
      <c r="J4" s="6" t="s">
        <v>123</v>
      </c>
      <c r="K4" s="6" t="s">
        <v>80</v>
      </c>
    </row>
    <row r="5" customFormat="false" ht="15" hidden="false" customHeight="false" outlineLevel="0" collapsed="false">
      <c r="A5" s="7" t="s">
        <v>81</v>
      </c>
      <c r="B5" s="7" t="s">
        <v>82</v>
      </c>
      <c r="C5" s="13" t="n">
        <f aca="false">PerPoint_PL!C5</f>
        <v>7.275</v>
      </c>
      <c r="D5" s="13" t="n">
        <f aca="false">PerPoint_PL!D5</f>
        <v>7.2</v>
      </c>
      <c r="E5" s="9" t="n">
        <v>6.9145850145</v>
      </c>
      <c r="F5" s="9" t="n">
        <v>1.043451156</v>
      </c>
      <c r="G5" s="9" t="n">
        <v>23.2714888374</v>
      </c>
      <c r="H5" s="9" t="n">
        <v>20.5342826035</v>
      </c>
      <c r="I5" s="9" t="n">
        <v>7.0937688015</v>
      </c>
      <c r="J5" s="9" t="n">
        <v>6.6359520652</v>
      </c>
      <c r="K5" s="14"/>
    </row>
    <row r="6" customFormat="false" ht="15" hidden="false" customHeight="false" outlineLevel="0" collapsed="false">
      <c r="A6" s="7" t="s">
        <v>83</v>
      </c>
      <c r="B6" s="7" t="s">
        <v>82</v>
      </c>
      <c r="C6" s="13" t="n">
        <f aca="false">PerPoint_PL!C6</f>
        <v>7.95</v>
      </c>
      <c r="D6" s="13" t="n">
        <f aca="false">PerPoint_PL!D6</f>
        <v>7.9125</v>
      </c>
      <c r="E6" s="9" t="n">
        <v>8.0761632163</v>
      </c>
      <c r="F6" s="9" t="n">
        <v>1.7221347815</v>
      </c>
      <c r="G6" s="9" t="n">
        <v>26.2183291073</v>
      </c>
      <c r="H6" s="9" t="n">
        <v>4.5936425495</v>
      </c>
      <c r="I6" s="9" t="n">
        <v>9.0013019944</v>
      </c>
      <c r="J6" s="9" t="n">
        <v>11.2366793872</v>
      </c>
      <c r="K6" s="14"/>
    </row>
    <row r="7" customFormat="false" ht="15" hidden="false" customHeight="false" outlineLevel="0" collapsed="false">
      <c r="A7" s="7" t="s">
        <v>84</v>
      </c>
      <c r="B7" s="7" t="s">
        <v>82</v>
      </c>
      <c r="C7" s="13" t="n">
        <f aca="false">PerPoint_PL!C7</f>
        <v>8.85</v>
      </c>
      <c r="D7" s="13" t="n">
        <f aca="false">PerPoint_PL!D7</f>
        <v>8.775</v>
      </c>
      <c r="E7" s="9" t="n">
        <v>7.4687337562</v>
      </c>
      <c r="F7" s="9" t="n">
        <v>1.1927028199</v>
      </c>
      <c r="G7" s="9" t="n">
        <v>27.3587256971</v>
      </c>
      <c r="H7" s="9" t="n">
        <v>4.2256009824</v>
      </c>
      <c r="I7" s="9" t="n">
        <v>7.1021394859</v>
      </c>
      <c r="J7" s="9" t="n">
        <v>17.2048526642</v>
      </c>
      <c r="K7" s="14"/>
    </row>
    <row r="8" customFormat="false" ht="15" hidden="false" customHeight="false" outlineLevel="0" collapsed="false">
      <c r="A8" s="7" t="s">
        <v>85</v>
      </c>
      <c r="B8" s="7" t="s">
        <v>82</v>
      </c>
      <c r="C8" s="13" t="n">
        <f aca="false">PerPoint_PL!C8</f>
        <v>9.525</v>
      </c>
      <c r="D8" s="13" t="n">
        <f aca="false">PerPoint_PL!D8</f>
        <v>9.4875</v>
      </c>
      <c r="E8" s="9" t="n">
        <v>8.2054296867</v>
      </c>
      <c r="F8" s="9" t="n">
        <v>6.1535480721</v>
      </c>
      <c r="G8" s="9" t="n">
        <v>46.0502050257</v>
      </c>
      <c r="H8" s="9" t="n">
        <v>36.0257128961</v>
      </c>
      <c r="I8" s="9" t="n">
        <v>5.330176204</v>
      </c>
      <c r="J8" s="9" t="n">
        <v>5.3001215565</v>
      </c>
      <c r="K8" s="14"/>
    </row>
    <row r="9" customFormat="false" ht="15" hidden="false" customHeight="false" outlineLevel="0" collapsed="false">
      <c r="A9" s="7" t="s">
        <v>86</v>
      </c>
      <c r="B9" s="7" t="s">
        <v>82</v>
      </c>
      <c r="C9" s="13" t="n">
        <f aca="false">PerPoint_PL!C9</f>
        <v>10.5</v>
      </c>
      <c r="D9" s="13" t="n">
        <f aca="false">PerPoint_PL!D9</f>
        <v>10.425</v>
      </c>
      <c r="E9" s="9" t="n">
        <v>7.4537518777</v>
      </c>
      <c r="F9" s="9" t="n">
        <v>4.606104603</v>
      </c>
      <c r="G9" s="9" t="n">
        <v>51.7122458707</v>
      </c>
      <c r="H9" s="9" t="n">
        <v>37.3437555379</v>
      </c>
      <c r="I9" s="9" t="n">
        <v>0.6760453352</v>
      </c>
      <c r="J9" s="9" t="n">
        <v>3.4190897048</v>
      </c>
      <c r="K9" s="14"/>
    </row>
    <row r="10" customFormat="false" ht="15" hidden="false" customHeight="false" outlineLevel="0" collapsed="false">
      <c r="A10" s="7" t="s">
        <v>87</v>
      </c>
      <c r="B10" s="7" t="s">
        <v>82</v>
      </c>
      <c r="C10" s="13" t="n">
        <f aca="false">PerPoint_PL!C10</f>
        <v>11.175</v>
      </c>
      <c r="D10" s="13" t="n">
        <f aca="false">PerPoint_PL!D10</f>
        <v>11.175</v>
      </c>
      <c r="E10" s="9" t="n">
        <v>5.6986927383</v>
      </c>
      <c r="F10" s="9" t="n">
        <v>3.5991707955</v>
      </c>
      <c r="G10" s="9" t="n">
        <v>41.440679675</v>
      </c>
      <c r="H10" s="9" t="n">
        <v>23.6542687267</v>
      </c>
      <c r="I10" s="9" t="n">
        <v>1.5659723503</v>
      </c>
      <c r="J10" s="9" t="n">
        <v>5.9721096385</v>
      </c>
      <c r="K10" s="14"/>
    </row>
    <row r="11" customFormat="false" ht="15" hidden="false" customHeight="false" outlineLevel="0" collapsed="false">
      <c r="A11" s="7" t="s">
        <v>88</v>
      </c>
      <c r="B11" s="7" t="s">
        <v>82</v>
      </c>
      <c r="C11" s="13" t="n">
        <f aca="false">PerPoint_PL!C11</f>
        <v>12.075</v>
      </c>
      <c r="D11" s="13" t="n">
        <f aca="false">PerPoint_PL!D11</f>
        <v>12.0375</v>
      </c>
      <c r="E11" s="9" t="n">
        <v>2.4047487751</v>
      </c>
      <c r="F11" s="9" t="n">
        <v>1.7841753235</v>
      </c>
      <c r="G11" s="9" t="n">
        <v>40.8853242815</v>
      </c>
      <c r="H11" s="9" t="n">
        <v>30.9548153736</v>
      </c>
      <c r="I11" s="9" t="n">
        <v>3.7897673636</v>
      </c>
      <c r="J11" s="9" t="n">
        <v>5.6243596297</v>
      </c>
      <c r="K11" s="14"/>
    </row>
    <row r="12" customFormat="false" ht="15" hidden="false" customHeight="false" outlineLevel="0" collapsed="false">
      <c r="A12" s="7" t="s">
        <v>89</v>
      </c>
      <c r="B12" s="7" t="s">
        <v>82</v>
      </c>
      <c r="C12" s="13" t="n">
        <f aca="false">PerPoint_PL!C12</f>
        <v>3.375</v>
      </c>
      <c r="D12" s="13" t="n">
        <f aca="false">PerPoint_PL!D12</f>
        <v>3.3375</v>
      </c>
      <c r="E12" s="9" t="n">
        <v>5.8002284693</v>
      </c>
      <c r="F12" s="9" t="n">
        <v>2.5661593215</v>
      </c>
      <c r="G12" s="9" t="n">
        <v>15.3799660176</v>
      </c>
      <c r="H12" s="9" t="n">
        <v>5.6410087369</v>
      </c>
      <c r="I12" s="9" t="n">
        <v>7.1362761158</v>
      </c>
      <c r="J12" s="9" t="n">
        <v>12.858366661</v>
      </c>
      <c r="K12" s="14"/>
    </row>
    <row r="13" customFormat="false" ht="15" hidden="false" customHeight="false" outlineLevel="0" collapsed="false">
      <c r="A13" s="7" t="s">
        <v>90</v>
      </c>
      <c r="B13" s="7" t="s">
        <v>82</v>
      </c>
      <c r="C13" s="13" t="n">
        <f aca="false">PerPoint_PL!C13</f>
        <v>4.575</v>
      </c>
      <c r="D13" s="13" t="n">
        <f aca="false">PerPoint_PL!D13</f>
        <v>4.5375</v>
      </c>
      <c r="E13" s="9" t="n">
        <v>4.4830759512</v>
      </c>
      <c r="F13" s="9" t="n">
        <v>2.6972287897</v>
      </c>
      <c r="G13" s="9" t="n">
        <v>11.0116227597</v>
      </c>
      <c r="H13" s="9" t="n">
        <v>6.981320622</v>
      </c>
      <c r="I13" s="9" t="n">
        <v>10.8716148058</v>
      </c>
      <c r="J13" s="9" t="n">
        <v>15.3000569549</v>
      </c>
      <c r="K13" s="14"/>
    </row>
    <row r="14" customFormat="false" ht="15" hidden="false" customHeight="false" outlineLevel="0" collapsed="false">
      <c r="A14" s="7" t="s">
        <v>91</v>
      </c>
      <c r="B14" s="7" t="s">
        <v>82</v>
      </c>
      <c r="C14" s="13" t="n">
        <f aca="false">PerPoint_PL!C14</f>
        <v>6.525</v>
      </c>
      <c r="D14" s="13" t="n">
        <f aca="false">PerPoint_PL!D14</f>
        <v>6.4875</v>
      </c>
      <c r="E14" s="9" t="n">
        <v>6.6615867265</v>
      </c>
      <c r="F14" s="9" t="n">
        <v>2.3403579665</v>
      </c>
      <c r="G14" s="9" t="n">
        <v>20.2803646895</v>
      </c>
      <c r="H14" s="9" t="n">
        <v>7.9521079692</v>
      </c>
      <c r="I14" s="9" t="n">
        <v>10.049237151</v>
      </c>
      <c r="J14" s="9" t="n">
        <v>13.3263757579</v>
      </c>
      <c r="K14" s="14"/>
    </row>
    <row r="15" customFormat="false" ht="15" hidden="false" customHeight="false" outlineLevel="0" collapsed="false">
      <c r="A15" s="7" t="s">
        <v>92</v>
      </c>
      <c r="B15" s="7" t="s">
        <v>82</v>
      </c>
      <c r="C15" s="13" t="n">
        <f aca="false">PerPoint_PL!C15</f>
        <v>7.275</v>
      </c>
      <c r="D15" s="13" t="n">
        <f aca="false">PerPoint_PL!D15</f>
        <v>7.275</v>
      </c>
      <c r="E15" s="9" t="n">
        <v>9.2331067229</v>
      </c>
      <c r="F15" s="9" t="n">
        <v>1.1975945008</v>
      </c>
      <c r="G15" s="9" t="n">
        <v>31.6498857445</v>
      </c>
      <c r="H15" s="9" t="n">
        <v>3.9995145304</v>
      </c>
      <c r="I15" s="9" t="n">
        <v>8.4006796458</v>
      </c>
      <c r="J15" s="9" t="n">
        <v>15.7696742537</v>
      </c>
      <c r="K15" s="14"/>
    </row>
    <row r="16" customFormat="false" ht="15" hidden="false" customHeight="false" outlineLevel="0" collapsed="false">
      <c r="A16" s="7" t="s">
        <v>93</v>
      </c>
      <c r="B16" s="7" t="s">
        <v>82</v>
      </c>
      <c r="C16" s="13" t="n">
        <f aca="false">PerPoint_PL!C16</f>
        <v>8.4</v>
      </c>
      <c r="D16" s="13" t="n">
        <f aca="false">PerPoint_PL!D16</f>
        <v>8.325</v>
      </c>
      <c r="E16" s="9" t="n">
        <v>8.9792112351</v>
      </c>
      <c r="F16" s="9" t="n">
        <v>7.9431781957</v>
      </c>
      <c r="G16" s="9" t="n">
        <v>40.0751725356</v>
      </c>
      <c r="H16" s="9" t="n">
        <v>34.4607194025</v>
      </c>
      <c r="I16" s="9" t="n">
        <v>7.2964082273</v>
      </c>
      <c r="J16" s="9" t="n">
        <v>10.4813327294</v>
      </c>
      <c r="K16" s="14"/>
    </row>
    <row r="17" customFormat="false" ht="15" hidden="false" customHeight="false" outlineLevel="0" collapsed="false">
      <c r="A17" s="7" t="s">
        <v>94</v>
      </c>
      <c r="B17" s="7" t="s">
        <v>82</v>
      </c>
      <c r="C17" s="13" t="n">
        <f aca="false">PerPoint_PL!C17</f>
        <v>9</v>
      </c>
      <c r="D17" s="13" t="n">
        <f aca="false">PerPoint_PL!D17</f>
        <v>8.925</v>
      </c>
      <c r="E17" s="9" t="n">
        <v>8.8016421152</v>
      </c>
      <c r="F17" s="9" t="n">
        <v>1.9856152542</v>
      </c>
      <c r="G17" s="9" t="n">
        <v>46.067963304</v>
      </c>
      <c r="H17" s="9" t="n">
        <v>7.6501424354</v>
      </c>
      <c r="I17" s="9" t="n">
        <v>6.3212250231</v>
      </c>
      <c r="J17" s="9" t="n">
        <v>15.9097518133</v>
      </c>
      <c r="K17" s="14"/>
    </row>
    <row r="18" customFormat="false" ht="15" hidden="false" customHeight="false" outlineLevel="0" collapsed="false">
      <c r="A18" s="7" t="s">
        <v>95</v>
      </c>
      <c r="B18" s="7" t="s">
        <v>82</v>
      </c>
      <c r="C18" s="13" t="n">
        <f aca="false">PerPoint_PL!C18</f>
        <v>9.975</v>
      </c>
      <c r="D18" s="13" t="n">
        <f aca="false">PerPoint_PL!D18</f>
        <v>9.975</v>
      </c>
      <c r="E18" s="9" t="n">
        <v>6.4794197882</v>
      </c>
      <c r="F18" s="9" t="n">
        <v>2.4849300065</v>
      </c>
      <c r="G18" s="9" t="n">
        <v>50.7600160491</v>
      </c>
      <c r="H18" s="9" t="n">
        <v>10.6762013149</v>
      </c>
      <c r="I18" s="9" t="n">
        <v>4.4662983188</v>
      </c>
      <c r="J18" s="9" t="n">
        <v>8.9590639363</v>
      </c>
      <c r="K18" s="14"/>
    </row>
    <row r="19" customFormat="false" ht="15" hidden="false" customHeight="false" outlineLevel="0" collapsed="false">
      <c r="A19" s="7" t="s">
        <v>96</v>
      </c>
      <c r="B19" s="7" t="s">
        <v>82</v>
      </c>
      <c r="C19" s="13" t="n">
        <f aca="false">PerPoint_PL!C19</f>
        <v>10.875</v>
      </c>
      <c r="D19" s="13" t="n">
        <f aca="false">PerPoint_PL!D19</f>
        <v>10.875</v>
      </c>
      <c r="E19" s="9" t="n">
        <v>5.0218160441</v>
      </c>
      <c r="F19" s="9" t="n">
        <v>2.4779423952</v>
      </c>
      <c r="G19" s="9" t="n">
        <v>49.7285708031</v>
      </c>
      <c r="H19" s="9" t="n">
        <v>12.6557146408</v>
      </c>
      <c r="I19" s="9" t="n">
        <v>4.2728028778</v>
      </c>
      <c r="J19" s="9" t="n">
        <v>7.7088244988</v>
      </c>
      <c r="K19" s="14"/>
    </row>
    <row r="20" customFormat="false" ht="15" hidden="false" customHeight="false" outlineLevel="0" collapsed="false">
      <c r="A20" s="7" t="s">
        <v>97</v>
      </c>
      <c r="B20" s="7" t="s">
        <v>82</v>
      </c>
      <c r="C20" s="13" t="n">
        <f aca="false">PerPoint_PL!C20</f>
        <v>12</v>
      </c>
      <c r="D20" s="13" t="n">
        <f aca="false">PerPoint_PL!D20</f>
        <v>11.9625</v>
      </c>
      <c r="E20" s="9" t="n">
        <v>3.5762418078</v>
      </c>
      <c r="F20" s="9" t="n">
        <v>2.2013501515</v>
      </c>
      <c r="G20" s="9" t="n">
        <v>93.5990041887</v>
      </c>
      <c r="H20" s="9" t="n">
        <v>44.9731077399</v>
      </c>
      <c r="I20" s="9" t="n">
        <v>0.962421026</v>
      </c>
      <c r="J20" s="9" t="n">
        <v>8.176410282</v>
      </c>
      <c r="K20" s="14"/>
    </row>
    <row r="21" customFormat="false" ht="15" hidden="false" customHeight="false" outlineLevel="0" collapsed="false">
      <c r="A21" s="7" t="s">
        <v>98</v>
      </c>
      <c r="B21" s="7" t="s">
        <v>82</v>
      </c>
      <c r="C21" s="13" t="n">
        <f aca="false">PerPoint_PL!C21</f>
        <v>5.55</v>
      </c>
      <c r="D21" s="13" t="n">
        <f aca="false">PerPoint_PL!D21</f>
        <v>5.55</v>
      </c>
      <c r="E21" s="9" t="n">
        <v>4.0656702944</v>
      </c>
      <c r="F21" s="9" t="n">
        <v>1.8249156268</v>
      </c>
      <c r="G21" s="9" t="n">
        <v>13.3314804952</v>
      </c>
      <c r="H21" s="9" t="n">
        <v>8.3958913847</v>
      </c>
      <c r="I21" s="9" t="n">
        <v>13.8364317456</v>
      </c>
      <c r="J21" s="9" t="n">
        <v>17.0360887071</v>
      </c>
      <c r="K21" s="14"/>
    </row>
    <row r="22" customFormat="false" ht="15" hidden="false" customHeight="false" outlineLevel="0" collapsed="false">
      <c r="A22" s="7" t="s">
        <v>99</v>
      </c>
      <c r="B22" s="7" t="s">
        <v>82</v>
      </c>
      <c r="C22" s="13" t="n">
        <f aca="false">PerPoint_PL!C22</f>
        <v>3.6</v>
      </c>
      <c r="D22" s="13" t="n">
        <f aca="false">PerPoint_PL!D22</f>
        <v>3.5625</v>
      </c>
      <c r="E22" s="9" t="n">
        <v>3.551199241</v>
      </c>
      <c r="F22" s="9" t="n">
        <v>2.3891645404</v>
      </c>
      <c r="G22" s="9" t="n">
        <v>13.130244607</v>
      </c>
      <c r="H22" s="9" t="n">
        <v>13.4891693952</v>
      </c>
      <c r="I22" s="9" t="n">
        <v>8.2286417644</v>
      </c>
      <c r="J22" s="9" t="n">
        <v>9.554063</v>
      </c>
      <c r="K22" s="14"/>
    </row>
    <row r="23" customFormat="false" ht="15" hidden="false" customHeight="false" outlineLevel="0" collapsed="false">
      <c r="A23" s="7" t="s">
        <v>100</v>
      </c>
      <c r="B23" s="7" t="s">
        <v>82</v>
      </c>
      <c r="C23" s="13" t="n">
        <f aca="false">PerPoint_PL!C23</f>
        <v>4.8</v>
      </c>
      <c r="D23" s="13" t="n">
        <f aca="false">PerPoint_PL!D23</f>
        <v>4.7625</v>
      </c>
      <c r="E23" s="9" t="n">
        <v>3.5071863443</v>
      </c>
      <c r="F23" s="9" t="n">
        <v>2.2032517645</v>
      </c>
      <c r="G23" s="9" t="n">
        <v>14.7724020472</v>
      </c>
      <c r="H23" s="9" t="n">
        <v>12.4464630232</v>
      </c>
      <c r="I23" s="9" t="n">
        <v>9.4374252353</v>
      </c>
      <c r="J23" s="9" t="n">
        <v>9.7622885373</v>
      </c>
      <c r="K23" s="14"/>
    </row>
    <row r="24" customFormat="false" ht="15" hidden="false" customHeight="false" outlineLevel="0" collapsed="false">
      <c r="A24" s="7" t="s">
        <v>101</v>
      </c>
      <c r="B24" s="7" t="s">
        <v>82</v>
      </c>
      <c r="C24" s="13" t="n">
        <f aca="false">PerPoint_PL!C24</f>
        <v>6.825</v>
      </c>
      <c r="D24" s="13" t="n">
        <f aca="false">PerPoint_PL!D24</f>
        <v>6.75</v>
      </c>
      <c r="E24" s="9" t="n">
        <v>5.5728192136</v>
      </c>
      <c r="F24" s="9" t="n">
        <v>2.4719817825</v>
      </c>
      <c r="G24" s="9" t="n">
        <v>16.7715840075</v>
      </c>
      <c r="H24" s="9" t="n">
        <v>15.1024728719</v>
      </c>
      <c r="I24" s="9" t="n">
        <v>10.4274583258</v>
      </c>
      <c r="J24" s="9" t="n">
        <v>9.1837446819</v>
      </c>
      <c r="K24" s="14"/>
    </row>
    <row r="25" customFormat="false" ht="15" hidden="false" customHeight="false" outlineLevel="0" collapsed="false">
      <c r="A25" s="7" t="s">
        <v>102</v>
      </c>
      <c r="B25" s="7" t="s">
        <v>82</v>
      </c>
      <c r="C25" s="13" t="n">
        <f aca="false">PerPoint_PL!C25</f>
        <v>7.5</v>
      </c>
      <c r="D25" s="13" t="n">
        <f aca="false">PerPoint_PL!D25</f>
        <v>7.4625</v>
      </c>
      <c r="E25" s="9" t="n">
        <v>10.1162812172</v>
      </c>
      <c r="F25" s="9" t="n">
        <v>1.483529882</v>
      </c>
      <c r="G25" s="9" t="n">
        <v>34.9630957563</v>
      </c>
      <c r="H25" s="9" t="n">
        <v>5.8648094111</v>
      </c>
      <c r="I25" s="9" t="n">
        <v>7.4802252237</v>
      </c>
      <c r="J25" s="9" t="n">
        <v>14.539728755</v>
      </c>
      <c r="K25" s="14"/>
    </row>
    <row r="26" customFormat="false" ht="15" hidden="false" customHeight="false" outlineLevel="0" collapsed="false">
      <c r="A26" s="7" t="s">
        <v>103</v>
      </c>
      <c r="B26" s="7" t="s">
        <v>82</v>
      </c>
      <c r="C26" s="13" t="n">
        <f aca="false">PerPoint_PL!C26</f>
        <v>8.625</v>
      </c>
      <c r="D26" s="13" t="n">
        <f aca="false">PerPoint_PL!D26</f>
        <v>8.55</v>
      </c>
      <c r="E26" s="9" t="n">
        <v>8.957645745</v>
      </c>
      <c r="F26" s="9" t="n">
        <v>4.4741391969</v>
      </c>
      <c r="G26" s="9" t="n">
        <v>40.4272632231</v>
      </c>
      <c r="H26" s="9" t="n">
        <v>18.773691637</v>
      </c>
      <c r="I26" s="9" t="n">
        <v>7.5579184244</v>
      </c>
      <c r="J26" s="9" t="n">
        <v>13.7658725967</v>
      </c>
      <c r="K26" s="14"/>
    </row>
    <row r="27" customFormat="false" ht="15" hidden="false" customHeight="false" outlineLevel="0" collapsed="false">
      <c r="A27" s="7" t="s">
        <v>104</v>
      </c>
      <c r="B27" s="7" t="s">
        <v>82</v>
      </c>
      <c r="C27" s="13" t="n">
        <f aca="false">PerPoint_PL!C27</f>
        <v>9.225</v>
      </c>
      <c r="D27" s="13" t="n">
        <f aca="false">PerPoint_PL!D27</f>
        <v>9.225</v>
      </c>
      <c r="E27" s="9" t="n">
        <v>5.5814852672</v>
      </c>
      <c r="F27" s="9" t="n">
        <v>5.1324360493</v>
      </c>
      <c r="G27" s="9" t="n">
        <v>28.9548851718</v>
      </c>
      <c r="H27" s="9" t="n">
        <v>28.6068688379</v>
      </c>
      <c r="I27" s="9" t="n">
        <v>7.9157309103</v>
      </c>
      <c r="J27" s="9" t="n">
        <v>5.6366031783</v>
      </c>
      <c r="K27" s="14"/>
    </row>
    <row r="28" customFormat="false" ht="15" hidden="false" customHeight="false" outlineLevel="0" collapsed="false">
      <c r="A28" s="7" t="s">
        <v>105</v>
      </c>
      <c r="B28" s="7" t="s">
        <v>82</v>
      </c>
      <c r="C28" s="13" t="n">
        <f aca="false">PerPoint_PL!C28</f>
        <v>10.275</v>
      </c>
      <c r="D28" s="13" t="n">
        <f aca="false">PerPoint_PL!D28</f>
        <v>10.2375</v>
      </c>
      <c r="E28" s="9" t="n">
        <v>6.0816199047</v>
      </c>
      <c r="F28" s="9" t="n">
        <v>1.7793349652</v>
      </c>
      <c r="G28" s="9" t="n">
        <v>46.6217024526</v>
      </c>
      <c r="H28" s="9" t="n">
        <v>11.9589345743</v>
      </c>
      <c r="I28" s="9" t="n">
        <v>6.618099274</v>
      </c>
      <c r="J28" s="9" t="n">
        <v>9.7819067856</v>
      </c>
      <c r="K28" s="14"/>
    </row>
    <row r="29" customFormat="false" ht="15" hidden="false" customHeight="false" outlineLevel="0" collapsed="false">
      <c r="A29" s="7" t="s">
        <v>106</v>
      </c>
      <c r="B29" s="7" t="s">
        <v>82</v>
      </c>
      <c r="C29" s="13" t="n">
        <f aca="false">PerPoint_PL!C29</f>
        <v>10.875</v>
      </c>
      <c r="D29" s="13" t="n">
        <f aca="false">PerPoint_PL!D29</f>
        <v>10.8375</v>
      </c>
      <c r="E29" s="9" t="n">
        <v>4.5567275617</v>
      </c>
      <c r="F29" s="9" t="n">
        <v>3.4116072844</v>
      </c>
      <c r="G29" s="9" t="n">
        <v>45.2251807819</v>
      </c>
      <c r="H29" s="9" t="n">
        <v>29.3444096662</v>
      </c>
      <c r="I29" s="9" t="n">
        <v>4.2134735536</v>
      </c>
      <c r="J29" s="9" t="n">
        <v>6.0669796803</v>
      </c>
      <c r="K29" s="14"/>
    </row>
    <row r="30" customFormat="false" ht="15" hidden="false" customHeight="false" outlineLevel="0" collapsed="false">
      <c r="A30" s="7" t="s">
        <v>107</v>
      </c>
      <c r="B30" s="7" t="s">
        <v>82</v>
      </c>
      <c r="C30" s="13" t="n">
        <f aca="false">PerPoint_PL!C30</f>
        <v>11.925</v>
      </c>
      <c r="D30" s="13" t="n">
        <f aca="false">PerPoint_PL!D30</f>
        <v>11.925</v>
      </c>
      <c r="E30" s="9" t="n">
        <v>3.2884974286</v>
      </c>
      <c r="F30" s="9" t="n">
        <v>3.0458272909</v>
      </c>
      <c r="G30" s="9" t="n">
        <v>53.6603256651</v>
      </c>
      <c r="H30" s="9" t="n">
        <v>43.0087761851</v>
      </c>
      <c r="I30" s="9" t="n">
        <v>5.6752539265</v>
      </c>
      <c r="J30" s="9" t="n">
        <v>8.4129037738</v>
      </c>
      <c r="K30" s="14"/>
    </row>
    <row r="31" customFormat="false" ht="15" hidden="false" customHeight="false" outlineLevel="0" collapsed="false">
      <c r="A31" s="7" t="s">
        <v>108</v>
      </c>
      <c r="B31" s="7" t="s">
        <v>82</v>
      </c>
      <c r="C31" s="13" t="n">
        <f aca="false">PerPoint_PL!C31</f>
        <v>7.35</v>
      </c>
      <c r="D31" s="13" t="n">
        <f aca="false">PerPoint_PL!D31</f>
        <v>7.275</v>
      </c>
      <c r="E31" s="9" t="n">
        <v>5.2650025859</v>
      </c>
      <c r="F31" s="9" t="n">
        <v>3.9065539903</v>
      </c>
      <c r="G31" s="9" t="n">
        <v>23.8687554756</v>
      </c>
      <c r="H31" s="9" t="n">
        <v>23.8794503525</v>
      </c>
      <c r="I31" s="9" t="n">
        <v>7.0968783124</v>
      </c>
      <c r="J31" s="9" t="n">
        <v>4.7947402443</v>
      </c>
      <c r="K31" s="14"/>
    </row>
    <row r="32" customFormat="false" ht="15" hidden="false" customHeight="false" outlineLevel="0" collapsed="false">
      <c r="A32" s="7" t="s">
        <v>109</v>
      </c>
      <c r="B32" s="7" t="s">
        <v>82</v>
      </c>
      <c r="C32" s="13" t="n">
        <f aca="false">PerPoint_PL!C32</f>
        <v>7.95</v>
      </c>
      <c r="D32" s="13" t="n">
        <f aca="false">PerPoint_PL!D32</f>
        <v>7.875</v>
      </c>
      <c r="E32" s="9" t="n">
        <v>7.1530940647</v>
      </c>
      <c r="F32" s="9" t="n">
        <v>1.4464044098</v>
      </c>
      <c r="G32" s="9" t="n">
        <v>23.0118077411</v>
      </c>
      <c r="H32" s="9" t="n">
        <v>8.3181200688</v>
      </c>
      <c r="I32" s="9" t="n">
        <v>9.9230130382</v>
      </c>
      <c r="J32" s="9" t="n">
        <v>9.8570323174</v>
      </c>
      <c r="K32" s="14"/>
    </row>
    <row r="33" customFormat="false" ht="15" hidden="false" customHeight="false" outlineLevel="0" collapsed="false">
      <c r="A33" s="7" t="s">
        <v>110</v>
      </c>
      <c r="B33" s="7" t="s">
        <v>82</v>
      </c>
      <c r="C33" s="13" t="n">
        <f aca="false">PerPoint_PL!C33</f>
        <v>8.925</v>
      </c>
      <c r="D33" s="13" t="n">
        <f aca="false">PerPoint_PL!D33</f>
        <v>8.925</v>
      </c>
      <c r="E33" s="9" t="n">
        <v>8.942978235</v>
      </c>
      <c r="F33" s="9" t="n">
        <v>5.4196415056</v>
      </c>
      <c r="G33" s="9" t="n">
        <v>43.8385252079</v>
      </c>
      <c r="H33" s="9" t="n">
        <v>28.8366710007</v>
      </c>
      <c r="I33" s="9" t="n">
        <v>3.3000995334</v>
      </c>
      <c r="J33" s="9" t="n">
        <v>4.8804641814</v>
      </c>
      <c r="K33" s="14"/>
    </row>
    <row r="34" customFormat="false" ht="15" hidden="false" customHeight="false" outlineLevel="0" collapsed="false">
      <c r="A34" s="7" t="s">
        <v>111</v>
      </c>
      <c r="B34" s="7" t="s">
        <v>82</v>
      </c>
      <c r="C34" s="13" t="n">
        <f aca="false">PerPoint_PL!C34</f>
        <v>9.525</v>
      </c>
      <c r="D34" s="13" t="n">
        <f aca="false">PerPoint_PL!D34</f>
        <v>9.525</v>
      </c>
      <c r="E34" s="9" t="n">
        <v>7.9324851519</v>
      </c>
      <c r="F34" s="9" t="n">
        <v>5.0028370481</v>
      </c>
      <c r="G34" s="9" t="n">
        <v>42.3219153366</v>
      </c>
      <c r="H34" s="9" t="n">
        <v>30.5998296738</v>
      </c>
      <c r="I34" s="9" t="n">
        <v>2.8044117147</v>
      </c>
      <c r="J34" s="9" t="n">
        <v>2.948987045</v>
      </c>
      <c r="K34" s="14"/>
    </row>
    <row r="35" customFormat="false" ht="15" hidden="false" customHeight="false" outlineLevel="0" collapsed="false">
      <c r="A35" s="7" t="s">
        <v>112</v>
      </c>
      <c r="B35" s="7" t="s">
        <v>82</v>
      </c>
      <c r="C35" s="13" t="n">
        <f aca="false">PerPoint_PL!C35</f>
        <v>10.575</v>
      </c>
      <c r="D35" s="13" t="n">
        <f aca="false">PerPoint_PL!D35</f>
        <v>10.575</v>
      </c>
      <c r="E35" s="9" t="n">
        <v>5.0145373129</v>
      </c>
      <c r="F35" s="9" t="n">
        <v>4.8635096413</v>
      </c>
      <c r="G35" s="9" t="n">
        <v>35.9639892241</v>
      </c>
      <c r="H35" s="9" t="n">
        <v>37.5090454691</v>
      </c>
      <c r="I35" s="9" t="n">
        <v>4.3914723097</v>
      </c>
      <c r="J35" s="9" t="n">
        <v>3.162588115</v>
      </c>
      <c r="K35" s="14"/>
    </row>
    <row r="36" customFormat="false" ht="15" hidden="false" customHeight="false" outlineLevel="0" collapsed="false">
      <c r="A36" s="7" t="s">
        <v>113</v>
      </c>
      <c r="B36" s="7" t="s">
        <v>82</v>
      </c>
      <c r="C36" s="13" t="n">
        <f aca="false">PerPoint_PL!C36</f>
        <v>11.25</v>
      </c>
      <c r="D36" s="13" t="n">
        <f aca="false">PerPoint_PL!D36</f>
        <v>11.2125</v>
      </c>
      <c r="E36" s="9" t="n">
        <v>4.3212360649</v>
      </c>
      <c r="F36" s="9" t="n">
        <v>0.8953748287</v>
      </c>
      <c r="G36" s="9" t="n">
        <v>43.1987948344</v>
      </c>
      <c r="H36" s="9" t="n">
        <v>16.3216705678</v>
      </c>
      <c r="I36" s="9" t="n">
        <v>2.8867032743</v>
      </c>
      <c r="J36" s="9" t="n">
        <v>1.671063742</v>
      </c>
      <c r="K36" s="14"/>
    </row>
    <row r="37" customFormat="false" ht="15" hidden="false" customHeight="false" outlineLevel="0" collapsed="false">
      <c r="A37" s="7" t="s">
        <v>114</v>
      </c>
      <c r="B37" s="7" t="s">
        <v>82</v>
      </c>
      <c r="C37" s="13" t="n">
        <f aca="false">PerPoint_PL!C37</f>
        <v>12.3</v>
      </c>
      <c r="D37" s="13" t="n">
        <f aca="false">PerPoint_PL!D37</f>
        <v>12.225</v>
      </c>
      <c r="E37" s="9" t="n">
        <v>2.140897174</v>
      </c>
      <c r="F37" s="9" t="n">
        <v>1.0030864341</v>
      </c>
      <c r="G37" s="9" t="n">
        <v>36.20925319</v>
      </c>
      <c r="H37" s="9" t="n">
        <v>15.7200200823</v>
      </c>
      <c r="I37" s="9" t="n">
        <v>5.4096614591</v>
      </c>
      <c r="J37" s="9" t="n">
        <v>3.8025422512</v>
      </c>
      <c r="K37" s="14"/>
    </row>
    <row r="38" customFormat="false" ht="15" hidden="false" customHeight="false" outlineLevel="0" collapsed="false">
      <c r="A38" s="7" t="s">
        <v>81</v>
      </c>
      <c r="B38" s="7" t="s">
        <v>115</v>
      </c>
      <c r="C38" s="13" t="n">
        <f aca="false">PerPoint_PL!C38</f>
        <v>7.275</v>
      </c>
      <c r="D38" s="13" t="n">
        <f aca="false">PerPoint_PL!D38</f>
        <v>7.2</v>
      </c>
      <c r="E38" s="9" t="n">
        <v>6.2670540502</v>
      </c>
      <c r="F38" s="9" t="n">
        <v>3.3350882755</v>
      </c>
      <c r="G38" s="9" t="n">
        <v>21.66961751</v>
      </c>
      <c r="H38" s="9" t="n">
        <v>24.9275933405</v>
      </c>
      <c r="I38" s="15"/>
      <c r="J38" s="15"/>
      <c r="K38" s="14"/>
    </row>
    <row r="39" customFormat="false" ht="15" hidden="false" customHeight="false" outlineLevel="0" collapsed="false">
      <c r="A39" s="7" t="s">
        <v>83</v>
      </c>
      <c r="B39" s="7" t="s">
        <v>115</v>
      </c>
      <c r="C39" s="13" t="n">
        <f aca="false">PerPoint_PL!C39</f>
        <v>7.95</v>
      </c>
      <c r="D39" s="13" t="n">
        <f aca="false">PerPoint_PL!D39</f>
        <v>7.9125</v>
      </c>
      <c r="E39" s="9" t="n">
        <v>5.6862778243</v>
      </c>
      <c r="F39" s="9" t="n">
        <v>2.3698536464</v>
      </c>
      <c r="G39" s="9" t="n">
        <v>11.4032683736</v>
      </c>
      <c r="H39" s="9" t="n">
        <v>4.6814693667</v>
      </c>
      <c r="I39" s="15"/>
      <c r="J39" s="15"/>
      <c r="K39" s="14"/>
    </row>
    <row r="40" customFormat="false" ht="15" hidden="false" customHeight="false" outlineLevel="0" collapsed="false">
      <c r="A40" s="7" t="s">
        <v>84</v>
      </c>
      <c r="B40" s="7" t="s">
        <v>115</v>
      </c>
      <c r="C40" s="13" t="n">
        <f aca="false">PerPoint_PL!C40</f>
        <v>8.85</v>
      </c>
      <c r="D40" s="13" t="n">
        <f aca="false">PerPoint_PL!D40</f>
        <v>8.775</v>
      </c>
      <c r="E40" s="9" t="n">
        <v>6.9159234681</v>
      </c>
      <c r="F40" s="9" t="n">
        <v>3.6758771794</v>
      </c>
      <c r="G40" s="9" t="n">
        <v>11.3036098411</v>
      </c>
      <c r="H40" s="9" t="n">
        <v>8.6025031376</v>
      </c>
      <c r="I40" s="15"/>
      <c r="J40" s="15"/>
      <c r="K40" s="14"/>
    </row>
    <row r="41" customFormat="false" ht="15" hidden="false" customHeight="false" outlineLevel="0" collapsed="false">
      <c r="A41" s="7" t="s">
        <v>85</v>
      </c>
      <c r="B41" s="7" t="s">
        <v>115</v>
      </c>
      <c r="C41" s="13" t="n">
        <f aca="false">PerPoint_PL!C41</f>
        <v>9.525</v>
      </c>
      <c r="D41" s="13" t="n">
        <f aca="false">PerPoint_PL!D41</f>
        <v>9.4875</v>
      </c>
      <c r="E41" s="9" t="n">
        <v>3.666852611</v>
      </c>
      <c r="F41" s="9" t="n">
        <v>1.2529308531</v>
      </c>
      <c r="G41" s="9" t="n">
        <v>13.5544411642</v>
      </c>
      <c r="H41" s="9" t="n">
        <v>15.574774141</v>
      </c>
      <c r="I41" s="15"/>
      <c r="J41" s="15"/>
      <c r="K41" s="14"/>
    </row>
    <row r="42" customFormat="false" ht="15" hidden="false" customHeight="false" outlineLevel="0" collapsed="false">
      <c r="A42" s="7" t="s">
        <v>86</v>
      </c>
      <c r="B42" s="7" t="s">
        <v>115</v>
      </c>
      <c r="C42" s="13" t="n">
        <f aca="false">PerPoint_PL!C42</f>
        <v>10.5</v>
      </c>
      <c r="D42" s="13" t="n">
        <f aca="false">PerPoint_PL!D42</f>
        <v>10.425</v>
      </c>
      <c r="E42" s="9" t="n">
        <v>5.3542167693</v>
      </c>
      <c r="F42" s="9" t="n">
        <v>3.8023251648</v>
      </c>
      <c r="G42" s="9" t="n">
        <v>24.5614135859</v>
      </c>
      <c r="H42" s="9" t="n">
        <v>4.8677134553</v>
      </c>
      <c r="I42" s="15"/>
      <c r="J42" s="15"/>
      <c r="K42" s="14"/>
    </row>
    <row r="43" customFormat="false" ht="15" hidden="false" customHeight="false" outlineLevel="0" collapsed="false">
      <c r="A43" s="7" t="s">
        <v>87</v>
      </c>
      <c r="B43" s="7" t="s">
        <v>115</v>
      </c>
      <c r="C43" s="13" t="n">
        <f aca="false">PerPoint_PL!C43</f>
        <v>11.175</v>
      </c>
      <c r="D43" s="13" t="n">
        <f aca="false">PerPoint_PL!D43</f>
        <v>11.175</v>
      </c>
      <c r="E43" s="9" t="n">
        <v>5.2517952141</v>
      </c>
      <c r="F43" s="9" t="n">
        <v>5.8109554111</v>
      </c>
      <c r="G43" s="9" t="n">
        <v>30.2750934804</v>
      </c>
      <c r="H43" s="9" t="n">
        <v>28.8966998041</v>
      </c>
      <c r="I43" s="15"/>
      <c r="J43" s="15"/>
      <c r="K43" s="14"/>
    </row>
    <row r="44" customFormat="false" ht="15" hidden="false" customHeight="false" outlineLevel="0" collapsed="false">
      <c r="A44" s="7" t="s">
        <v>88</v>
      </c>
      <c r="B44" s="7" t="s">
        <v>115</v>
      </c>
      <c r="C44" s="13" t="n">
        <f aca="false">PerPoint_PL!C44</f>
        <v>12.075</v>
      </c>
      <c r="D44" s="13" t="n">
        <f aca="false">PerPoint_PL!D44</f>
        <v>12.0375</v>
      </c>
      <c r="E44" s="9" t="n">
        <v>2.443223784</v>
      </c>
      <c r="F44" s="9" t="n">
        <v>5.3527293671</v>
      </c>
      <c r="G44" s="9" t="n">
        <v>15.6265505115</v>
      </c>
      <c r="H44" s="9" t="n">
        <v>7.2345078161</v>
      </c>
      <c r="I44" s="15"/>
      <c r="J44" s="15"/>
      <c r="K44" s="14"/>
    </row>
    <row r="45" customFormat="false" ht="15" hidden="false" customHeight="false" outlineLevel="0" collapsed="false">
      <c r="A45" s="7" t="s">
        <v>89</v>
      </c>
      <c r="B45" s="7" t="s">
        <v>115</v>
      </c>
      <c r="C45" s="13" t="n">
        <f aca="false">PerPoint_PL!C45</f>
        <v>3.375</v>
      </c>
      <c r="D45" s="13" t="n">
        <f aca="false">PerPoint_PL!D45</f>
        <v>3.3375</v>
      </c>
      <c r="E45" s="9" t="n">
        <v>7.7619878859</v>
      </c>
      <c r="F45" s="9" t="n">
        <v>6.451283566</v>
      </c>
      <c r="G45" s="9" t="n">
        <v>35.7248891692</v>
      </c>
      <c r="H45" s="9" t="n">
        <v>39.6721127694</v>
      </c>
      <c r="I45" s="15"/>
      <c r="J45" s="15"/>
      <c r="K45" s="14"/>
    </row>
    <row r="46" customFormat="false" ht="15" hidden="false" customHeight="false" outlineLevel="0" collapsed="false">
      <c r="A46" s="7" t="s">
        <v>90</v>
      </c>
      <c r="B46" s="7" t="s">
        <v>115</v>
      </c>
      <c r="C46" s="13" t="n">
        <f aca="false">PerPoint_PL!C46</f>
        <v>4.575</v>
      </c>
      <c r="D46" s="13" t="n">
        <f aca="false">PerPoint_PL!D46</f>
        <v>4.5375</v>
      </c>
      <c r="E46" s="9" t="n">
        <v>7.674575424</v>
      </c>
      <c r="F46" s="9" t="n">
        <v>6.8472007163</v>
      </c>
      <c r="G46" s="9" t="n">
        <v>31.6187948192</v>
      </c>
      <c r="H46" s="9" t="n">
        <v>22.4511513958</v>
      </c>
      <c r="I46" s="15"/>
      <c r="J46" s="15"/>
      <c r="K46" s="14"/>
    </row>
    <row r="47" customFormat="false" ht="15" hidden="false" customHeight="false" outlineLevel="0" collapsed="false">
      <c r="A47" s="7" t="s">
        <v>91</v>
      </c>
      <c r="B47" s="7" t="s">
        <v>115</v>
      </c>
      <c r="C47" s="13" t="n">
        <f aca="false">PerPoint_PL!C47</f>
        <v>6.525</v>
      </c>
      <c r="D47" s="13" t="n">
        <f aca="false">PerPoint_PL!D47</f>
        <v>6.4875</v>
      </c>
      <c r="E47" s="9" t="n">
        <v>4.0794889287</v>
      </c>
      <c r="F47" s="9" t="n">
        <v>3.3922525274</v>
      </c>
      <c r="G47" s="9" t="n">
        <v>36.4392005884</v>
      </c>
      <c r="H47" s="9" t="n">
        <v>4.3177613357</v>
      </c>
      <c r="I47" s="15"/>
      <c r="J47" s="15"/>
      <c r="K47" s="14"/>
    </row>
    <row r="48" customFormat="false" ht="39.55" hidden="false" customHeight="false" outlineLevel="0" collapsed="false">
      <c r="A48" s="7" t="s">
        <v>92</v>
      </c>
      <c r="B48" s="7" t="s">
        <v>115</v>
      </c>
      <c r="C48" s="13" t="n">
        <f aca="false">PerPoint_PL!C48</f>
        <v>7.275</v>
      </c>
      <c r="D48" s="13" t="n">
        <f aca="false">PerPoint_PL!D48</f>
        <v>7.275</v>
      </c>
      <c r="E48" s="9" t="n">
        <v>1.4462283299</v>
      </c>
      <c r="F48" s="16" t="s">
        <v>124</v>
      </c>
      <c r="G48" s="9" t="n">
        <v>1.8700184173</v>
      </c>
      <c r="H48" s="16" t="s">
        <v>124</v>
      </c>
      <c r="I48" s="15"/>
      <c r="J48" s="15"/>
      <c r="K48" s="14" t="s">
        <v>125</v>
      </c>
    </row>
    <row r="49" customFormat="false" ht="39.55" hidden="false" customHeight="false" outlineLevel="0" collapsed="false">
      <c r="A49" s="7" t="s">
        <v>93</v>
      </c>
      <c r="B49" s="7" t="s">
        <v>115</v>
      </c>
      <c r="C49" s="13" t="n">
        <f aca="false">PerPoint_PL!C49</f>
        <v>8.4</v>
      </c>
      <c r="D49" s="13" t="n">
        <f aca="false">PerPoint_PL!D49</f>
        <v>8.325</v>
      </c>
      <c r="E49" s="9" t="n">
        <v>3.1189906015</v>
      </c>
      <c r="F49" s="16" t="s">
        <v>124</v>
      </c>
      <c r="G49" s="9" t="n">
        <v>16.3776299598</v>
      </c>
      <c r="H49" s="16" t="s">
        <v>124</v>
      </c>
      <c r="I49" s="15"/>
      <c r="J49" s="15"/>
      <c r="K49" s="14" t="s">
        <v>125</v>
      </c>
    </row>
    <row r="50" customFormat="false" ht="15" hidden="false" customHeight="false" outlineLevel="0" collapsed="false">
      <c r="A50" s="7" t="s">
        <v>94</v>
      </c>
      <c r="B50" s="7" t="s">
        <v>115</v>
      </c>
      <c r="C50" s="13" t="n">
        <f aca="false">PerPoint_PL!C50</f>
        <v>9</v>
      </c>
      <c r="D50" s="13" t="n">
        <f aca="false">PerPoint_PL!D50</f>
        <v>8.925</v>
      </c>
      <c r="E50" s="9" t="n">
        <v>8.6548056417</v>
      </c>
      <c r="F50" s="9" t="n">
        <v>2.9982239656</v>
      </c>
      <c r="G50" s="9" t="n">
        <v>88.6502122966</v>
      </c>
      <c r="H50" s="9" t="n">
        <v>4.0383716244</v>
      </c>
      <c r="I50" s="15"/>
      <c r="J50" s="15"/>
      <c r="K50" s="14"/>
    </row>
    <row r="51" customFormat="false" ht="15" hidden="false" customHeight="false" outlineLevel="0" collapsed="false">
      <c r="A51" s="7" t="s">
        <v>95</v>
      </c>
      <c r="B51" s="7" t="s">
        <v>115</v>
      </c>
      <c r="C51" s="13" t="n">
        <f aca="false">PerPoint_PL!C51</f>
        <v>9.975</v>
      </c>
      <c r="D51" s="13" t="n">
        <f aca="false">PerPoint_PL!D51</f>
        <v>9.975</v>
      </c>
      <c r="E51" s="9" t="n">
        <v>4.9738410867</v>
      </c>
      <c r="F51" s="9" t="n">
        <v>3.6890965898</v>
      </c>
      <c r="G51" s="9" t="n">
        <v>48.5210703512</v>
      </c>
      <c r="H51" s="9" t="n">
        <v>39.2169647356</v>
      </c>
      <c r="I51" s="15"/>
      <c r="J51" s="15"/>
      <c r="K51" s="14"/>
    </row>
    <row r="52" customFormat="false" ht="15" hidden="false" customHeight="false" outlineLevel="0" collapsed="false">
      <c r="A52" s="7" t="s">
        <v>96</v>
      </c>
      <c r="B52" s="7" t="s">
        <v>115</v>
      </c>
      <c r="C52" s="13" t="n">
        <f aca="false">PerPoint_PL!C52</f>
        <v>10.875</v>
      </c>
      <c r="D52" s="13" t="n">
        <f aca="false">PerPoint_PL!D52</f>
        <v>10.875</v>
      </c>
      <c r="E52" s="9" t="n">
        <v>2.4859554257</v>
      </c>
      <c r="F52" s="9" t="n">
        <v>3.1398930591</v>
      </c>
      <c r="G52" s="9" t="n">
        <v>31.7412871431</v>
      </c>
      <c r="H52" s="9" t="n">
        <v>25.9317688192</v>
      </c>
      <c r="I52" s="15"/>
      <c r="J52" s="15"/>
      <c r="K52" s="14"/>
    </row>
    <row r="53" customFormat="false" ht="15" hidden="false" customHeight="false" outlineLevel="0" collapsed="false">
      <c r="A53" s="7" t="s">
        <v>97</v>
      </c>
      <c r="B53" s="7" t="s">
        <v>115</v>
      </c>
      <c r="C53" s="13" t="n">
        <f aca="false">PerPoint_PL!C53</f>
        <v>12</v>
      </c>
      <c r="D53" s="13" t="n">
        <f aca="false">PerPoint_PL!D53</f>
        <v>11.9625</v>
      </c>
      <c r="E53" s="9" t="n">
        <v>3.0867951167</v>
      </c>
      <c r="F53" s="9" t="n">
        <v>4.6156451506</v>
      </c>
      <c r="G53" s="9" t="n">
        <v>82.6951528322</v>
      </c>
      <c r="H53" s="9" t="n">
        <v>6.7380063662</v>
      </c>
      <c r="I53" s="15"/>
      <c r="J53" s="15"/>
      <c r="K53" s="14"/>
    </row>
    <row r="54" customFormat="false" ht="15" hidden="false" customHeight="false" outlineLevel="0" collapsed="false">
      <c r="A54" s="7" t="s">
        <v>98</v>
      </c>
      <c r="B54" s="7" t="s">
        <v>115</v>
      </c>
      <c r="C54" s="13" t="n">
        <f aca="false">PerPoint_PL!C54</f>
        <v>5.55</v>
      </c>
      <c r="D54" s="13" t="n">
        <f aca="false">PerPoint_PL!D54</f>
        <v>5.55</v>
      </c>
      <c r="E54" s="9" t="n">
        <v>1.0138939148</v>
      </c>
      <c r="F54" s="9" t="n">
        <v>3.2069994429</v>
      </c>
      <c r="G54" s="9" t="n">
        <v>1.206195719</v>
      </c>
      <c r="H54" s="9" t="n">
        <v>3.8680087051</v>
      </c>
      <c r="I54" s="15"/>
      <c r="J54" s="15"/>
      <c r="K54" s="14"/>
    </row>
    <row r="55" customFormat="false" ht="15" hidden="false" customHeight="false" outlineLevel="0" collapsed="false">
      <c r="A55" s="7" t="s">
        <v>99</v>
      </c>
      <c r="B55" s="7" t="s">
        <v>115</v>
      </c>
      <c r="C55" s="13" t="n">
        <f aca="false">PerPoint_PL!C55</f>
        <v>3.6</v>
      </c>
      <c r="D55" s="13" t="n">
        <f aca="false">PerPoint_PL!D55</f>
        <v>3.5625</v>
      </c>
      <c r="E55" s="9" t="n">
        <v>3.1246902854</v>
      </c>
      <c r="F55" s="9" t="n">
        <v>3.4299166983</v>
      </c>
      <c r="G55" s="9" t="n">
        <v>17.1475696251</v>
      </c>
      <c r="H55" s="9" t="n">
        <v>20.0569983394</v>
      </c>
      <c r="I55" s="15"/>
      <c r="J55" s="15"/>
      <c r="K55" s="14"/>
    </row>
    <row r="56" customFormat="false" ht="15" hidden="false" customHeight="false" outlineLevel="0" collapsed="false">
      <c r="A56" s="7" t="s">
        <v>100</v>
      </c>
      <c r="B56" s="7" t="s">
        <v>115</v>
      </c>
      <c r="C56" s="13" t="n">
        <f aca="false">PerPoint_PL!C56</f>
        <v>4.8</v>
      </c>
      <c r="D56" s="13" t="n">
        <f aca="false">PerPoint_PL!D56</f>
        <v>4.7625</v>
      </c>
      <c r="E56" s="9" t="n">
        <v>3.8930268254</v>
      </c>
      <c r="F56" s="9" t="n">
        <v>4.1641670127</v>
      </c>
      <c r="G56" s="9" t="n">
        <v>24.2702007232</v>
      </c>
      <c r="H56" s="9" t="n">
        <v>25.8693991126</v>
      </c>
      <c r="I56" s="15"/>
      <c r="J56" s="15"/>
      <c r="K56" s="14"/>
    </row>
    <row r="57" customFormat="false" ht="15" hidden="false" customHeight="false" outlineLevel="0" collapsed="false">
      <c r="A57" s="7" t="s">
        <v>101</v>
      </c>
      <c r="B57" s="7" t="s">
        <v>115</v>
      </c>
      <c r="C57" s="13" t="n">
        <f aca="false">PerPoint_PL!C57</f>
        <v>6.825</v>
      </c>
      <c r="D57" s="13" t="n">
        <f aca="false">PerPoint_PL!D57</f>
        <v>6.75</v>
      </c>
      <c r="E57" s="9" t="n">
        <v>3.2045673962</v>
      </c>
      <c r="F57" s="9" t="n">
        <v>2.06699062</v>
      </c>
      <c r="G57" s="9" t="n">
        <v>20.512770289</v>
      </c>
      <c r="H57" s="9" t="n">
        <v>17.5129880915</v>
      </c>
      <c r="I57" s="15"/>
      <c r="J57" s="15"/>
      <c r="K57" s="14"/>
    </row>
    <row r="58" customFormat="false" ht="15" hidden="false" customHeight="false" outlineLevel="0" collapsed="false">
      <c r="A58" s="7" t="s">
        <v>102</v>
      </c>
      <c r="B58" s="7" t="s">
        <v>115</v>
      </c>
      <c r="C58" s="13" t="n">
        <f aca="false">PerPoint_PL!C58</f>
        <v>7.5</v>
      </c>
      <c r="D58" s="13" t="n">
        <f aca="false">PerPoint_PL!D58</f>
        <v>7.4625</v>
      </c>
      <c r="E58" s="9" t="n">
        <v>3.7631715577</v>
      </c>
      <c r="F58" s="9" t="n">
        <v>3.4803877305</v>
      </c>
      <c r="G58" s="9" t="n">
        <v>18.3191185237</v>
      </c>
      <c r="H58" s="9" t="n">
        <v>23.8978408071</v>
      </c>
      <c r="I58" s="15"/>
      <c r="J58" s="15"/>
      <c r="K58" s="14"/>
    </row>
    <row r="59" customFormat="false" ht="15" hidden="false" customHeight="false" outlineLevel="0" collapsed="false">
      <c r="A59" s="7" t="s">
        <v>103</v>
      </c>
      <c r="B59" s="7" t="s">
        <v>115</v>
      </c>
      <c r="C59" s="13" t="n">
        <f aca="false">PerPoint_PL!C59</f>
        <v>8.625</v>
      </c>
      <c r="D59" s="13" t="n">
        <f aca="false">PerPoint_PL!D59</f>
        <v>8.55</v>
      </c>
      <c r="E59" s="9" t="n">
        <v>2.0899493566</v>
      </c>
      <c r="F59" s="9" t="n">
        <v>3.251057348</v>
      </c>
      <c r="G59" s="9" t="n">
        <v>2.6381677661</v>
      </c>
      <c r="H59" s="9" t="n">
        <v>5.9286741675</v>
      </c>
      <c r="I59" s="15"/>
      <c r="J59" s="15"/>
      <c r="K59" s="14"/>
    </row>
    <row r="60" customFormat="false" ht="15" hidden="false" customHeight="false" outlineLevel="0" collapsed="false">
      <c r="A60" s="7" t="s">
        <v>104</v>
      </c>
      <c r="B60" s="7" t="s">
        <v>115</v>
      </c>
      <c r="C60" s="13" t="n">
        <f aca="false">PerPoint_PL!C60</f>
        <v>9.225</v>
      </c>
      <c r="D60" s="13" t="n">
        <f aca="false">PerPoint_PL!D60</f>
        <v>9.225</v>
      </c>
      <c r="E60" s="9" t="n">
        <v>1.2773543873</v>
      </c>
      <c r="F60" s="9" t="n">
        <v>1.8552880906</v>
      </c>
      <c r="G60" s="9" t="n">
        <v>1.6426784084</v>
      </c>
      <c r="H60" s="9" t="n">
        <v>4.124465679</v>
      </c>
      <c r="I60" s="15"/>
      <c r="J60" s="15"/>
      <c r="K60" s="14"/>
    </row>
    <row r="61" customFormat="false" ht="15" hidden="false" customHeight="false" outlineLevel="0" collapsed="false">
      <c r="A61" s="7" t="s">
        <v>105</v>
      </c>
      <c r="B61" s="7" t="s">
        <v>115</v>
      </c>
      <c r="C61" s="13" t="n">
        <f aca="false">PerPoint_PL!C61</f>
        <v>10.275</v>
      </c>
      <c r="D61" s="13" t="n">
        <f aca="false">PerPoint_PL!D61</f>
        <v>10.2375</v>
      </c>
      <c r="E61" s="9" t="n">
        <v>2.1283211312</v>
      </c>
      <c r="F61" s="9" t="n">
        <v>2.8290351351</v>
      </c>
      <c r="G61" s="9" t="n">
        <v>2.8051685244</v>
      </c>
      <c r="H61" s="9" t="n">
        <v>3.7298076963</v>
      </c>
      <c r="I61" s="15"/>
      <c r="J61" s="15"/>
      <c r="K61" s="14"/>
    </row>
    <row r="62" customFormat="false" ht="15" hidden="false" customHeight="false" outlineLevel="0" collapsed="false">
      <c r="A62" s="7" t="s">
        <v>106</v>
      </c>
      <c r="B62" s="7" t="s">
        <v>115</v>
      </c>
      <c r="C62" s="13" t="n">
        <f aca="false">PerPoint_PL!C62</f>
        <v>10.875</v>
      </c>
      <c r="D62" s="13" t="n">
        <f aca="false">PerPoint_PL!D62</f>
        <v>10.8375</v>
      </c>
      <c r="E62" s="9" t="n">
        <v>1.1016729075</v>
      </c>
      <c r="F62" s="9" t="n">
        <v>2.3478951435</v>
      </c>
      <c r="G62" s="9" t="n">
        <v>4.3590408134</v>
      </c>
      <c r="H62" s="9" t="n">
        <v>5.4539904402</v>
      </c>
      <c r="I62" s="15"/>
      <c r="J62" s="15"/>
      <c r="K62" s="14"/>
    </row>
    <row r="63" customFormat="false" ht="15" hidden="false" customHeight="false" outlineLevel="0" collapsed="false">
      <c r="A63" s="7" t="s">
        <v>107</v>
      </c>
      <c r="B63" s="7" t="s">
        <v>115</v>
      </c>
      <c r="C63" s="13" t="n">
        <f aca="false">PerPoint_PL!C63</f>
        <v>11.925</v>
      </c>
      <c r="D63" s="13" t="n">
        <f aca="false">PerPoint_PL!D63</f>
        <v>11.925</v>
      </c>
      <c r="E63" s="9" t="n">
        <v>1.3471230899</v>
      </c>
      <c r="F63" s="9" t="n">
        <v>5.1706854625</v>
      </c>
      <c r="G63" s="9" t="n">
        <v>26.0072854606</v>
      </c>
      <c r="H63" s="9" t="n">
        <v>7.7704809499</v>
      </c>
      <c r="I63" s="15"/>
      <c r="J63" s="15"/>
      <c r="K63" s="14"/>
    </row>
    <row r="64" customFormat="false" ht="15" hidden="false" customHeight="false" outlineLevel="0" collapsed="false">
      <c r="A64" s="7" t="s">
        <v>108</v>
      </c>
      <c r="B64" s="7" t="s">
        <v>115</v>
      </c>
      <c r="C64" s="13" t="n">
        <f aca="false">PerPoint_PL!C64</f>
        <v>7.35</v>
      </c>
      <c r="D64" s="13" t="n">
        <f aca="false">PerPoint_PL!D64</f>
        <v>7.275</v>
      </c>
      <c r="E64" s="9" t="n">
        <v>0.7792026487</v>
      </c>
      <c r="F64" s="9" t="n">
        <v>0.9571437206</v>
      </c>
      <c r="G64" s="9" t="n">
        <v>17.825936389</v>
      </c>
      <c r="H64" s="9" t="n">
        <v>22.0549205807</v>
      </c>
      <c r="I64" s="15"/>
      <c r="J64" s="15"/>
      <c r="K64" s="14"/>
    </row>
    <row r="65" customFormat="false" ht="15" hidden="false" customHeight="false" outlineLevel="0" collapsed="false">
      <c r="A65" s="7" t="s">
        <v>109</v>
      </c>
      <c r="B65" s="7" t="s">
        <v>115</v>
      </c>
      <c r="C65" s="13" t="n">
        <f aca="false">PerPoint_PL!C65</f>
        <v>7.95</v>
      </c>
      <c r="D65" s="13" t="n">
        <f aca="false">PerPoint_PL!D65</f>
        <v>7.875</v>
      </c>
      <c r="E65" s="9" t="n">
        <v>1.7940435048</v>
      </c>
      <c r="F65" s="9" t="n">
        <v>1.7179214751</v>
      </c>
      <c r="G65" s="9" t="n">
        <v>4.5333564325</v>
      </c>
      <c r="H65" s="9" t="n">
        <v>5.1982342964</v>
      </c>
      <c r="I65" s="15"/>
      <c r="J65" s="15"/>
      <c r="K65" s="14"/>
    </row>
    <row r="66" customFormat="false" ht="15" hidden="false" customHeight="false" outlineLevel="0" collapsed="false">
      <c r="A66" s="7" t="s">
        <v>110</v>
      </c>
      <c r="B66" s="7" t="s">
        <v>115</v>
      </c>
      <c r="C66" s="13" t="n">
        <f aca="false">PerPoint_PL!C66</f>
        <v>8.925</v>
      </c>
      <c r="D66" s="13" t="n">
        <f aca="false">PerPoint_PL!D66</f>
        <v>8.925</v>
      </c>
      <c r="E66" s="9" t="n">
        <v>1.8630912158</v>
      </c>
      <c r="F66" s="9" t="n">
        <v>2.201855896</v>
      </c>
      <c r="G66" s="9" t="n">
        <v>22.1786147686</v>
      </c>
      <c r="H66" s="9" t="n">
        <v>15.6886051559</v>
      </c>
      <c r="I66" s="15"/>
      <c r="J66" s="15"/>
      <c r="K66" s="14"/>
    </row>
    <row r="67" customFormat="false" ht="15" hidden="false" customHeight="false" outlineLevel="0" collapsed="false">
      <c r="A67" s="7" t="s">
        <v>111</v>
      </c>
      <c r="B67" s="7" t="s">
        <v>115</v>
      </c>
      <c r="C67" s="13" t="n">
        <f aca="false">PerPoint_PL!C67</f>
        <v>9.525</v>
      </c>
      <c r="D67" s="13" t="n">
        <f aca="false">PerPoint_PL!D67</f>
        <v>9.525</v>
      </c>
      <c r="E67" s="9" t="n">
        <v>7.8301182357</v>
      </c>
      <c r="F67" s="9" t="n">
        <v>6.3252939874</v>
      </c>
      <c r="G67" s="9" t="n">
        <v>42.8454513477</v>
      </c>
      <c r="H67" s="9" t="n">
        <v>37.764915294</v>
      </c>
      <c r="I67" s="15"/>
      <c r="J67" s="15"/>
      <c r="K67" s="14"/>
    </row>
    <row r="68" customFormat="false" ht="15" hidden="false" customHeight="false" outlineLevel="0" collapsed="false">
      <c r="A68" s="7" t="s">
        <v>112</v>
      </c>
      <c r="B68" s="7" t="s">
        <v>115</v>
      </c>
      <c r="C68" s="13" t="n">
        <f aca="false">PerPoint_PL!C68</f>
        <v>10.575</v>
      </c>
      <c r="D68" s="13" t="n">
        <f aca="false">PerPoint_PL!D68</f>
        <v>10.575</v>
      </c>
      <c r="E68" s="9" t="n">
        <v>4.3531462009</v>
      </c>
      <c r="F68" s="9" t="n">
        <v>1.3071161673</v>
      </c>
      <c r="G68" s="9" t="n">
        <v>28.122977832</v>
      </c>
      <c r="H68" s="9" t="n">
        <v>17.5032271117</v>
      </c>
      <c r="I68" s="15"/>
      <c r="J68" s="15"/>
      <c r="K68" s="14"/>
    </row>
    <row r="69" customFormat="false" ht="15" hidden="false" customHeight="false" outlineLevel="0" collapsed="false">
      <c r="A69" s="7" t="s">
        <v>113</v>
      </c>
      <c r="B69" s="7" t="s">
        <v>115</v>
      </c>
      <c r="C69" s="13" t="n">
        <f aca="false">PerPoint_PL!C69</f>
        <v>11.25</v>
      </c>
      <c r="D69" s="13" t="n">
        <f aca="false">PerPoint_PL!D69</f>
        <v>11.2125</v>
      </c>
      <c r="E69" s="9" t="n">
        <v>1.778888204</v>
      </c>
      <c r="F69" s="9" t="n">
        <v>1.1537461258</v>
      </c>
      <c r="G69" s="9" t="n">
        <v>12.3820764728</v>
      </c>
      <c r="H69" s="9" t="n">
        <v>14.3838476024</v>
      </c>
      <c r="I69" s="15"/>
      <c r="J69" s="15"/>
      <c r="K69" s="14"/>
    </row>
    <row r="70" customFormat="false" ht="39.55" hidden="false" customHeight="false" outlineLevel="0" collapsed="false">
      <c r="A70" s="7" t="s">
        <v>114</v>
      </c>
      <c r="B70" s="7" t="s">
        <v>115</v>
      </c>
      <c r="C70" s="13" t="n">
        <f aca="false">PerPoint_PL!C70</f>
        <v>12.3</v>
      </c>
      <c r="D70" s="13" t="n">
        <f aca="false">PerPoint_PL!D70</f>
        <v>12.225</v>
      </c>
      <c r="E70" s="9" t="n">
        <v>2.6327924032</v>
      </c>
      <c r="F70" s="16" t="s">
        <v>124</v>
      </c>
      <c r="G70" s="9" t="n">
        <v>2.1369537153</v>
      </c>
      <c r="H70" s="16" t="s">
        <v>124</v>
      </c>
      <c r="I70" s="15"/>
      <c r="J70" s="15"/>
      <c r="K70" s="14" t="s">
        <v>125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1"/>
    <col collapsed="false" customWidth="true" hidden="false" outlineLevel="0" max="3" min="3" style="0" width="9"/>
    <col collapsed="false" customWidth="true" hidden="false" outlineLevel="0" max="4" min="4" style="0" width="10"/>
    <col collapsed="false" customWidth="true" hidden="false" outlineLevel="0" max="5" min="5" style="0" width="9"/>
    <col collapsed="false" customWidth="true" hidden="false" outlineLevel="0" max="7" min="6" style="0" width="10"/>
  </cols>
  <sheetData>
    <row r="1" customFormat="false" ht="17.35" hidden="false" customHeight="false" outlineLevel="0" collapsed="false">
      <c r="A1" s="1" t="s">
        <v>126</v>
      </c>
    </row>
    <row r="2" customFormat="false" ht="15" hidden="false" customHeight="false" outlineLevel="0" collapsed="false">
      <c r="A2" s="5" t="s">
        <v>127</v>
      </c>
    </row>
    <row r="4" customFormat="false" ht="45" hidden="false" customHeight="true" outlineLevel="0" collapsed="false">
      <c r="A4" s="6" t="s">
        <v>10</v>
      </c>
      <c r="B4" s="6" t="s">
        <v>128</v>
      </c>
      <c r="C4" s="6" t="s">
        <v>129</v>
      </c>
      <c r="D4" s="6" t="s">
        <v>130</v>
      </c>
      <c r="E4" s="6" t="s">
        <v>131</v>
      </c>
      <c r="F4" s="6" t="s">
        <v>132</v>
      </c>
      <c r="G4" s="6" t="s">
        <v>133</v>
      </c>
    </row>
    <row r="5" customFormat="false" ht="15" hidden="false" customHeight="false" outlineLevel="0" collapsed="false">
      <c r="A5" s="7" t="s">
        <v>82</v>
      </c>
      <c r="B5" s="7" t="s">
        <v>134</v>
      </c>
      <c r="C5" s="17" t="n">
        <v>1.83</v>
      </c>
      <c r="D5" s="17" t="n">
        <v>1.29</v>
      </c>
      <c r="E5" s="17" t="n">
        <v>1.42</v>
      </c>
      <c r="F5" s="17" t="n">
        <v>80.03</v>
      </c>
      <c r="G5" s="17" t="n">
        <v>1.15</v>
      </c>
    </row>
    <row r="6" customFormat="false" ht="15" hidden="false" customHeight="false" outlineLevel="0" collapsed="false">
      <c r="A6" s="7" t="s">
        <v>82</v>
      </c>
      <c r="B6" s="7" t="s">
        <v>135</v>
      </c>
      <c r="C6" s="17" t="n">
        <v>1.85</v>
      </c>
      <c r="D6" s="17" t="n">
        <v>0.73</v>
      </c>
      <c r="E6" s="17" t="n">
        <v>1.75</v>
      </c>
      <c r="F6" s="17" t="n">
        <v>82.93</v>
      </c>
      <c r="G6" s="17" t="n">
        <v>0.71</v>
      </c>
    </row>
    <row r="7" customFormat="false" ht="15" hidden="false" customHeight="false" outlineLevel="0" collapsed="false">
      <c r="A7" s="7" t="s">
        <v>115</v>
      </c>
      <c r="B7" s="7" t="s">
        <v>134</v>
      </c>
      <c r="C7" s="17" t="n">
        <v>2.7</v>
      </c>
      <c r="D7" s="17" t="n">
        <v>5.08</v>
      </c>
      <c r="E7" s="17" t="n">
        <v>1.35</v>
      </c>
      <c r="F7" s="17" t="n">
        <v>88.89</v>
      </c>
      <c r="G7" s="17" t="n">
        <v>4.68</v>
      </c>
    </row>
    <row r="8" customFormat="false" ht="15" hidden="false" customHeight="false" outlineLevel="0" collapsed="false">
      <c r="A8" s="7" t="s">
        <v>115</v>
      </c>
      <c r="B8" s="7" t="s">
        <v>135</v>
      </c>
      <c r="C8" s="17" t="n">
        <v>2.8</v>
      </c>
      <c r="D8" s="17" t="n">
        <v>5.47</v>
      </c>
      <c r="E8" s="17" t="n">
        <v>1.73</v>
      </c>
      <c r="F8" s="17" t="n">
        <v>92.04</v>
      </c>
      <c r="G8" s="17" t="n">
        <v>5.24</v>
      </c>
    </row>
    <row r="10" customFormat="false" ht="15" hidden="false" customHeight="false" outlineLevel="0" collapsed="false">
      <c r="A10" s="5" t="s">
        <v>136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9"/>
    <col collapsed="false" customWidth="true" hidden="false" outlineLevel="0" max="3" min="3" style="0" width="7"/>
    <col collapsed="false" customWidth="true" hidden="false" outlineLevel="0" max="5" min="4" style="0" width="12"/>
    <col collapsed="false" customWidth="true" hidden="false" outlineLevel="0" max="7" min="6" style="0" width="13"/>
  </cols>
  <sheetData>
    <row r="1" customFormat="false" ht="17.35" hidden="false" customHeight="false" outlineLevel="0" collapsed="false">
      <c r="A1" s="1" t="s">
        <v>137</v>
      </c>
    </row>
    <row r="2" customFormat="false" ht="15" hidden="false" customHeight="false" outlineLevel="0" collapsed="false">
      <c r="A2" s="5" t="s">
        <v>138</v>
      </c>
    </row>
    <row r="4" customFormat="false" ht="45" hidden="false" customHeight="true" outlineLevel="0" collapsed="false">
      <c r="A4" s="6" t="s">
        <v>139</v>
      </c>
      <c r="B4" s="6" t="s">
        <v>140</v>
      </c>
      <c r="C4" s="6" t="s">
        <v>141</v>
      </c>
      <c r="D4" s="6" t="s">
        <v>142</v>
      </c>
      <c r="E4" s="6" t="s">
        <v>143</v>
      </c>
      <c r="F4" s="6" t="s">
        <v>144</v>
      </c>
      <c r="G4" s="6" t="s">
        <v>145</v>
      </c>
    </row>
    <row r="5" customFormat="false" ht="15" hidden="false" customHeight="false" outlineLevel="0" collapsed="false">
      <c r="A5" s="7" t="s">
        <v>146</v>
      </c>
      <c r="B5" s="7" t="s">
        <v>147</v>
      </c>
      <c r="C5" s="7" t="s">
        <v>148</v>
      </c>
      <c r="D5" s="17" t="n">
        <v>-8.24</v>
      </c>
      <c r="E5" s="17" t="n">
        <v>-8.6</v>
      </c>
      <c r="F5" s="17" t="n">
        <v>-8.51</v>
      </c>
      <c r="G5" s="17" t="n">
        <v>-8.41</v>
      </c>
    </row>
    <row r="6" customFormat="false" ht="15" hidden="false" customHeight="false" outlineLevel="0" collapsed="false">
      <c r="A6" s="7" t="s">
        <v>146</v>
      </c>
      <c r="B6" s="7" t="s">
        <v>147</v>
      </c>
      <c r="C6" s="7" t="s">
        <v>149</v>
      </c>
      <c r="D6" s="17" t="n">
        <v>0.17</v>
      </c>
      <c r="E6" s="17" t="n">
        <v>0.25</v>
      </c>
      <c r="F6" s="17" t="n">
        <v>0.28</v>
      </c>
      <c r="G6" s="17" t="n">
        <v>0.41</v>
      </c>
    </row>
    <row r="7" customFormat="false" ht="15" hidden="false" customHeight="false" outlineLevel="0" collapsed="false">
      <c r="A7" s="7" t="s">
        <v>146</v>
      </c>
      <c r="B7" s="7" t="s">
        <v>150</v>
      </c>
      <c r="C7" s="7" t="s">
        <v>148</v>
      </c>
      <c r="D7" s="17" t="n">
        <v>-7.71</v>
      </c>
      <c r="E7" s="17" t="n">
        <v>-7.72</v>
      </c>
      <c r="F7" s="17" t="n">
        <v>-7.79</v>
      </c>
      <c r="G7" s="17" t="n">
        <v>-7.87</v>
      </c>
    </row>
    <row r="8" customFormat="false" ht="15" hidden="false" customHeight="false" outlineLevel="0" collapsed="false">
      <c r="A8" s="7" t="s">
        <v>146</v>
      </c>
      <c r="B8" s="7" t="s">
        <v>150</v>
      </c>
      <c r="C8" s="7" t="s">
        <v>149</v>
      </c>
      <c r="D8" s="17" t="n">
        <v>0.18</v>
      </c>
      <c r="E8" s="17" t="n">
        <v>0.18</v>
      </c>
      <c r="F8" s="17" t="n">
        <v>0.27</v>
      </c>
      <c r="G8" s="17" t="n">
        <v>0.3</v>
      </c>
    </row>
    <row r="9" customFormat="false" ht="15" hidden="false" customHeight="false" outlineLevel="0" collapsed="false">
      <c r="A9" s="7" t="s">
        <v>151</v>
      </c>
      <c r="B9" s="7" t="s">
        <v>147</v>
      </c>
      <c r="C9" s="7" t="s">
        <v>148</v>
      </c>
      <c r="D9" s="17" t="n">
        <v>1.5</v>
      </c>
      <c r="E9" s="17" t="n">
        <v>1.18</v>
      </c>
      <c r="F9" s="17" t="n">
        <v>1.15</v>
      </c>
      <c r="G9" s="17" t="n">
        <v>1.21</v>
      </c>
    </row>
    <row r="10" customFormat="false" ht="15" hidden="false" customHeight="false" outlineLevel="0" collapsed="false">
      <c r="A10" s="7" t="s">
        <v>151</v>
      </c>
      <c r="B10" s="7" t="s">
        <v>147</v>
      </c>
      <c r="C10" s="7" t="s">
        <v>149</v>
      </c>
      <c r="D10" s="17" t="n">
        <v>0.22</v>
      </c>
      <c r="E10" s="17" t="n">
        <v>0.32</v>
      </c>
      <c r="F10" s="17" t="n">
        <v>0.5</v>
      </c>
      <c r="G10" s="17" t="n">
        <v>0.58</v>
      </c>
    </row>
    <row r="11" customFormat="false" ht="15" hidden="false" customHeight="false" outlineLevel="0" collapsed="false">
      <c r="A11" s="7" t="s">
        <v>151</v>
      </c>
      <c r="B11" s="7" t="s">
        <v>150</v>
      </c>
      <c r="C11" s="7" t="s">
        <v>148</v>
      </c>
      <c r="D11" s="17" t="n">
        <v>1.36</v>
      </c>
      <c r="E11" s="17" t="n">
        <v>1.31</v>
      </c>
      <c r="F11" s="17" t="n">
        <v>1.62</v>
      </c>
      <c r="G11" s="17" t="n">
        <v>1.59</v>
      </c>
    </row>
    <row r="12" customFormat="false" ht="15" hidden="false" customHeight="false" outlineLevel="0" collapsed="false">
      <c r="A12" s="7" t="s">
        <v>151</v>
      </c>
      <c r="B12" s="7" t="s">
        <v>150</v>
      </c>
      <c r="C12" s="7" t="s">
        <v>149</v>
      </c>
      <c r="D12" s="17" t="n">
        <v>0.38</v>
      </c>
      <c r="E12" s="17" t="n">
        <v>0.42</v>
      </c>
      <c r="F12" s="17" t="n">
        <v>0.32</v>
      </c>
      <c r="G12" s="17" t="n">
        <v>0.36</v>
      </c>
    </row>
    <row r="13" customFormat="false" ht="15" hidden="false" customHeight="false" outlineLevel="0" collapsed="false">
      <c r="A13" s="7" t="s">
        <v>152</v>
      </c>
      <c r="B13" s="7" t="s">
        <v>147</v>
      </c>
      <c r="C13" s="7" t="s">
        <v>148</v>
      </c>
      <c r="D13" s="17" t="n">
        <v>6.41</v>
      </c>
      <c r="E13" s="17" t="n">
        <v>9.06</v>
      </c>
      <c r="F13" s="7" t="s">
        <v>153</v>
      </c>
      <c r="G13" s="7" t="s">
        <v>153</v>
      </c>
    </row>
    <row r="14" customFormat="false" ht="15" hidden="false" customHeight="false" outlineLevel="0" collapsed="false">
      <c r="A14" s="7" t="s">
        <v>152</v>
      </c>
      <c r="B14" s="7" t="s">
        <v>147</v>
      </c>
      <c r="C14" s="7" t="s">
        <v>149</v>
      </c>
      <c r="D14" s="17" t="n">
        <v>3.04</v>
      </c>
      <c r="E14" s="17" t="n">
        <v>4.48</v>
      </c>
      <c r="F14" s="7" t="s">
        <v>153</v>
      </c>
      <c r="G14" s="7" t="s">
        <v>153</v>
      </c>
    </row>
    <row r="15" customFormat="false" ht="15" hidden="false" customHeight="false" outlineLevel="0" collapsed="false">
      <c r="A15" s="7" t="s">
        <v>152</v>
      </c>
      <c r="B15" s="7" t="s">
        <v>150</v>
      </c>
      <c r="C15" s="7" t="s">
        <v>148</v>
      </c>
      <c r="D15" s="7" t="n">
        <v>7</v>
      </c>
      <c r="E15" s="7" t="n">
        <v>7</v>
      </c>
      <c r="F15" s="7" t="s">
        <v>153</v>
      </c>
      <c r="G15" s="7" t="s">
        <v>153</v>
      </c>
    </row>
    <row r="16" customFormat="false" ht="15" hidden="false" customHeight="false" outlineLevel="0" collapsed="false">
      <c r="A16" s="7" t="s">
        <v>152</v>
      </c>
      <c r="B16" s="7" t="s">
        <v>150</v>
      </c>
      <c r="C16" s="7" t="s">
        <v>149</v>
      </c>
      <c r="D16" s="7" t="n">
        <v>4</v>
      </c>
      <c r="E16" s="7" t="n">
        <v>4</v>
      </c>
      <c r="F16" s="7" t="s">
        <v>153</v>
      </c>
      <c r="G16" s="7" t="s">
        <v>153</v>
      </c>
    </row>
    <row r="18" customFormat="false" ht="15" hidden="false" customHeight="false" outlineLevel="0" collapsed="false">
      <c r="A18" s="18" t="s">
        <v>154</v>
      </c>
    </row>
    <row r="19" customFormat="false" ht="26.85" hidden="false" customHeight="false" outlineLevel="0" collapsed="false">
      <c r="A19" s="6" t="s">
        <v>139</v>
      </c>
      <c r="B19" s="6"/>
      <c r="C19" s="6"/>
      <c r="D19" s="6" t="s">
        <v>142</v>
      </c>
      <c r="E19" s="6" t="s">
        <v>143</v>
      </c>
      <c r="F19" s="6" t="s">
        <v>144</v>
      </c>
      <c r="G19" s="6" t="s">
        <v>145</v>
      </c>
    </row>
    <row r="20" customFormat="false" ht="15" hidden="false" customHeight="false" outlineLevel="0" collapsed="false">
      <c r="A20" s="19" t="s">
        <v>155</v>
      </c>
      <c r="D20" s="20" t="n">
        <f aca="false">10^D5*1000000000</f>
        <v>5.75439937337157</v>
      </c>
      <c r="E20" s="20" t="n">
        <f aca="false">10^E5*1000000000</f>
        <v>2.51188643150958</v>
      </c>
      <c r="F20" s="20" t="n">
        <f aca="false">10^F5*1000000000</f>
        <v>3.09029543251359</v>
      </c>
      <c r="G20" s="20" t="n">
        <f aca="false">10^G5*1000000000</f>
        <v>3.89045144994281</v>
      </c>
    </row>
    <row r="21" customFormat="false" ht="15" hidden="false" customHeight="false" outlineLevel="0" collapsed="false">
      <c r="A21" s="19" t="s">
        <v>156</v>
      </c>
      <c r="D21" s="20" t="n">
        <f aca="false">10^D9</f>
        <v>31.6227766016838</v>
      </c>
      <c r="E21" s="20" t="n">
        <f aca="false">10^E9</f>
        <v>15.1356124843621</v>
      </c>
      <c r="F21" s="20" t="n">
        <f aca="false">10^F9</f>
        <v>14.1253754462275</v>
      </c>
      <c r="G21" s="20" t="n">
        <f aca="false">10^G9</f>
        <v>16.2181009735893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2026-10-22T13:49:49Z</dcterms:created>
  <dc:creator>openpyxl</dc:creator>
  <dc:description/>
  <dc:language>en-US</dc:language>
  <cp:lastModifiedBy/>
  <dcterms:modified xsi:type="dcterms:W3CDTF">2026-10-22T13:49:49Z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